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15" activeTab="2"/>
  </bookViews>
  <sheets>
    <sheet name="１次リーグ結果" sheetId="4" r:id="rId1"/>
    <sheet name="２次リーグ結果" sheetId="1" r:id="rId2"/>
    <sheet name="決勝トーナメント結果" sheetId="3" r:id="rId3"/>
  </sheets>
  <definedNames>
    <definedName name="_xlnm.Print_Area" localSheetId="0">'１次リーグ結果'!$A$1:$V$56</definedName>
    <definedName name="_xlnm.Print_Area" localSheetId="1">'２次リーグ結果'!$A$1:$V$56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K42" i="1" l="1"/>
  <c r="K42" i="4"/>
  <c r="Q41" i="4" s="1"/>
  <c r="AE57" i="4"/>
  <c r="AD57" i="4"/>
  <c r="F55" i="4" s="1"/>
  <c r="Z57" i="4"/>
  <c r="Y57" i="4"/>
  <c r="AE56" i="4"/>
  <c r="AD56" i="4"/>
  <c r="B56" i="4" s="1"/>
  <c r="Z56" i="4"/>
  <c r="N53" i="4" s="1"/>
  <c r="Y56" i="4"/>
  <c r="M56" i="4"/>
  <c r="K56" i="4"/>
  <c r="I56" i="4"/>
  <c r="G56" i="4"/>
  <c r="Q54" i="4" s="1"/>
  <c r="E56" i="4"/>
  <c r="AE55" i="4"/>
  <c r="AD55" i="4"/>
  <c r="N54" i="4" s="1"/>
  <c r="Z55" i="4"/>
  <c r="F56" i="4" s="1"/>
  <c r="Y55" i="4"/>
  <c r="Q55" i="4"/>
  <c r="O55" i="4"/>
  <c r="AE54" i="4"/>
  <c r="AD54" i="4"/>
  <c r="B55" i="4" s="1"/>
  <c r="Z54" i="4"/>
  <c r="J53" i="4" s="1"/>
  <c r="Y54" i="4"/>
  <c r="O54" i="4"/>
  <c r="M54" i="4"/>
  <c r="G55" i="4" s="1"/>
  <c r="K54" i="4"/>
  <c r="I55" i="4" s="1"/>
  <c r="J54" i="4"/>
  <c r="AE53" i="4"/>
  <c r="AD53" i="4"/>
  <c r="N55" i="4" s="1"/>
  <c r="Z53" i="4"/>
  <c r="J56" i="4" s="1"/>
  <c r="Y53" i="4"/>
  <c r="Q53" i="4"/>
  <c r="C56" i="4" s="1"/>
  <c r="O53" i="4"/>
  <c r="M53" i="4"/>
  <c r="C55" i="4" s="1"/>
  <c r="K53" i="4"/>
  <c r="E55" i="4" s="1"/>
  <c r="I53" i="4"/>
  <c r="C54" i="4" s="1"/>
  <c r="G53" i="4"/>
  <c r="E54" i="4" s="1"/>
  <c r="AE52" i="4"/>
  <c r="AD52" i="4"/>
  <c r="B54" i="4" s="1"/>
  <c r="Z52" i="4"/>
  <c r="F53" i="4" s="1"/>
  <c r="Y52" i="4"/>
  <c r="N52" i="4"/>
  <c r="J52" i="4"/>
  <c r="F52" i="4"/>
  <c r="B52" i="4"/>
  <c r="X51" i="4"/>
  <c r="AE50" i="4"/>
  <c r="AD50" i="4"/>
  <c r="F48" i="4" s="1"/>
  <c r="Z50" i="4"/>
  <c r="Y50" i="4"/>
  <c r="AE49" i="4"/>
  <c r="AD49" i="4"/>
  <c r="Z49" i="4"/>
  <c r="N46" i="4" s="1"/>
  <c r="Y49" i="4"/>
  <c r="M49" i="4"/>
  <c r="O48" i="4" s="1"/>
  <c r="K49" i="4"/>
  <c r="I49" i="4"/>
  <c r="G49" i="4"/>
  <c r="E49" i="4"/>
  <c r="B49" i="4"/>
  <c r="AE48" i="4"/>
  <c r="AD48" i="4"/>
  <c r="Z48" i="4"/>
  <c r="F49" i="4" s="1"/>
  <c r="Y48" i="4"/>
  <c r="Q48" i="4"/>
  <c r="C48" i="4"/>
  <c r="AE47" i="4"/>
  <c r="AD47" i="4"/>
  <c r="B48" i="4" s="1"/>
  <c r="Z47" i="4"/>
  <c r="J46" i="4" s="1"/>
  <c r="Y47" i="4"/>
  <c r="O47" i="4"/>
  <c r="N47" i="4"/>
  <c r="M47" i="4"/>
  <c r="G48" i="4" s="1"/>
  <c r="K47" i="4"/>
  <c r="I48" i="4" s="1"/>
  <c r="J47" i="4"/>
  <c r="E47" i="4"/>
  <c r="AE46" i="4"/>
  <c r="AD46" i="4"/>
  <c r="N48" i="4" s="1"/>
  <c r="Z46" i="4"/>
  <c r="J49" i="4" s="1"/>
  <c r="Y46" i="4"/>
  <c r="Q46" i="4"/>
  <c r="C49" i="4" s="1"/>
  <c r="O46" i="4"/>
  <c r="M46" i="4"/>
  <c r="K46" i="4"/>
  <c r="E48" i="4" s="1"/>
  <c r="I46" i="4"/>
  <c r="C47" i="4" s="1"/>
  <c r="G46" i="4"/>
  <c r="AE45" i="4"/>
  <c r="AD45" i="4"/>
  <c r="B47" i="4" s="1"/>
  <c r="Z45" i="4"/>
  <c r="F46" i="4" s="1"/>
  <c r="Y45" i="4"/>
  <c r="N45" i="4"/>
  <c r="J45" i="4"/>
  <c r="F45" i="4"/>
  <c r="B45" i="4"/>
  <c r="X44" i="4"/>
  <c r="AE43" i="4"/>
  <c r="AD43" i="4"/>
  <c r="F41" i="4" s="1"/>
  <c r="Z43" i="4"/>
  <c r="J40" i="4" s="1"/>
  <c r="Y43" i="4"/>
  <c r="AE42" i="4"/>
  <c r="AD42" i="4"/>
  <c r="Z42" i="4"/>
  <c r="Y42" i="4"/>
  <c r="M42" i="4"/>
  <c r="O41" i="4" s="1"/>
  <c r="I42" i="4"/>
  <c r="G42" i="4"/>
  <c r="E42" i="4"/>
  <c r="C42" i="4"/>
  <c r="B42" i="4"/>
  <c r="AE41" i="4"/>
  <c r="AD41" i="4"/>
  <c r="N40" i="4" s="1"/>
  <c r="Z41" i="4"/>
  <c r="F42" i="4" s="1"/>
  <c r="Y41" i="4"/>
  <c r="AE40" i="4"/>
  <c r="AD40" i="4"/>
  <c r="B41" i="4" s="1"/>
  <c r="Z40" i="4"/>
  <c r="J39" i="4" s="1"/>
  <c r="Y40" i="4"/>
  <c r="Q40" i="4"/>
  <c r="O40" i="4"/>
  <c r="M40" i="4"/>
  <c r="G41" i="4" s="1"/>
  <c r="K40" i="4"/>
  <c r="I41" i="4" s="1"/>
  <c r="E40" i="4"/>
  <c r="AE39" i="4"/>
  <c r="AD39" i="4"/>
  <c r="N41" i="4" s="1"/>
  <c r="Z39" i="4"/>
  <c r="J42" i="4" s="1"/>
  <c r="Y39" i="4"/>
  <c r="Q39" i="4"/>
  <c r="O39" i="4"/>
  <c r="N39" i="4"/>
  <c r="M39" i="4"/>
  <c r="C41" i="4" s="1"/>
  <c r="K39" i="4"/>
  <c r="E41" i="4" s="1"/>
  <c r="I39" i="4"/>
  <c r="C40" i="4" s="1"/>
  <c r="G39" i="4"/>
  <c r="AE38" i="4"/>
  <c r="AD38" i="4"/>
  <c r="B40" i="4" s="1"/>
  <c r="Z38" i="4"/>
  <c r="F39" i="4" s="1"/>
  <c r="Y38" i="4"/>
  <c r="N38" i="4"/>
  <c r="J38" i="4"/>
  <c r="F38" i="4"/>
  <c r="B38" i="4"/>
  <c r="X37" i="4"/>
  <c r="AE36" i="4"/>
  <c r="AD36" i="4"/>
  <c r="Z36" i="4"/>
  <c r="J33" i="4" s="1"/>
  <c r="Y36" i="4"/>
  <c r="AE35" i="4"/>
  <c r="AD35" i="4"/>
  <c r="B35" i="4" s="1"/>
  <c r="Z35" i="4"/>
  <c r="N32" i="4" s="1"/>
  <c r="Y35" i="4"/>
  <c r="M35" i="4"/>
  <c r="O34" i="4" s="1"/>
  <c r="K35" i="4"/>
  <c r="Q34" i="4" s="1"/>
  <c r="I35" i="4"/>
  <c r="G35" i="4"/>
  <c r="Q33" i="4" s="1"/>
  <c r="F35" i="4"/>
  <c r="C35" i="4"/>
  <c r="AE34" i="4"/>
  <c r="AD34" i="4"/>
  <c r="Z34" i="4"/>
  <c r="Y34" i="4"/>
  <c r="F34" i="4"/>
  <c r="B34" i="4"/>
  <c r="AE33" i="4"/>
  <c r="AD33" i="4"/>
  <c r="Z33" i="4"/>
  <c r="Y33" i="4"/>
  <c r="O33" i="4"/>
  <c r="N33" i="4"/>
  <c r="M33" i="4"/>
  <c r="G34" i="4" s="1"/>
  <c r="K33" i="4"/>
  <c r="I34" i="4" s="1"/>
  <c r="AE32" i="4"/>
  <c r="AD32" i="4"/>
  <c r="N34" i="4" s="1"/>
  <c r="Z32" i="4"/>
  <c r="J35" i="4" s="1"/>
  <c r="Y32" i="4"/>
  <c r="Q32" i="4"/>
  <c r="O32" i="4"/>
  <c r="E35" i="4" s="1"/>
  <c r="M32" i="4"/>
  <c r="C34" i="4" s="1"/>
  <c r="K32" i="4"/>
  <c r="E34" i="4" s="1"/>
  <c r="J32" i="4"/>
  <c r="I32" i="4"/>
  <c r="C33" i="4" s="1"/>
  <c r="G32" i="4"/>
  <c r="E33" i="4" s="1"/>
  <c r="AE31" i="4"/>
  <c r="AD31" i="4"/>
  <c r="B33" i="4" s="1"/>
  <c r="Z31" i="4"/>
  <c r="F32" i="4" s="1"/>
  <c r="Y31" i="4"/>
  <c r="N31" i="4"/>
  <c r="J31" i="4"/>
  <c r="F31" i="4"/>
  <c r="B31" i="4"/>
  <c r="X30" i="4"/>
  <c r="AE29" i="4"/>
  <c r="AD29" i="4"/>
  <c r="Z29" i="4"/>
  <c r="J26" i="4" s="1"/>
  <c r="Y29" i="4"/>
  <c r="AE28" i="4"/>
  <c r="AD28" i="4"/>
  <c r="B28" i="4" s="1"/>
  <c r="Z28" i="4"/>
  <c r="N25" i="4" s="1"/>
  <c r="Y28" i="4"/>
  <c r="M28" i="4"/>
  <c r="O27" i="4" s="1"/>
  <c r="K28" i="4"/>
  <c r="I28" i="4"/>
  <c r="G28" i="4"/>
  <c r="Q26" i="4" s="1"/>
  <c r="AE27" i="4"/>
  <c r="AD27" i="4"/>
  <c r="N26" i="4" s="1"/>
  <c r="Z27" i="4"/>
  <c r="F28" i="4" s="1"/>
  <c r="Y27" i="4"/>
  <c r="Q27" i="4"/>
  <c r="F27" i="4"/>
  <c r="AE26" i="4"/>
  <c r="AD26" i="4"/>
  <c r="B27" i="4" s="1"/>
  <c r="Z26" i="4"/>
  <c r="Y26" i="4"/>
  <c r="O26" i="4"/>
  <c r="M26" i="4"/>
  <c r="G27" i="4" s="1"/>
  <c r="K26" i="4"/>
  <c r="I27" i="4" s="1"/>
  <c r="E26" i="4"/>
  <c r="AE25" i="4"/>
  <c r="AD25" i="4"/>
  <c r="N27" i="4" s="1"/>
  <c r="Z25" i="4"/>
  <c r="J28" i="4" s="1"/>
  <c r="Y25" i="4"/>
  <c r="Q25" i="4"/>
  <c r="C28" i="4" s="1"/>
  <c r="O25" i="4"/>
  <c r="E28" i="4" s="1"/>
  <c r="M25" i="4"/>
  <c r="C27" i="4" s="1"/>
  <c r="K25" i="4"/>
  <c r="E27" i="4" s="1"/>
  <c r="J25" i="4"/>
  <c r="I25" i="4"/>
  <c r="C26" i="4" s="1"/>
  <c r="G25" i="4"/>
  <c r="AE24" i="4"/>
  <c r="AD24" i="4"/>
  <c r="B26" i="4" s="1"/>
  <c r="Z24" i="4"/>
  <c r="F25" i="4" s="1"/>
  <c r="Y24" i="4"/>
  <c r="N24" i="4"/>
  <c r="J24" i="4"/>
  <c r="F24" i="4"/>
  <c r="B24" i="4"/>
  <c r="X23" i="4"/>
  <c r="AE22" i="4"/>
  <c r="AD22" i="4"/>
  <c r="F20" i="4" s="1"/>
  <c r="Z22" i="4"/>
  <c r="J19" i="4" s="1"/>
  <c r="Y22" i="4"/>
  <c r="AE21" i="4"/>
  <c r="AD21" i="4"/>
  <c r="Z21" i="4"/>
  <c r="Y21" i="4"/>
  <c r="M21" i="4"/>
  <c r="O20" i="4" s="1"/>
  <c r="K21" i="4"/>
  <c r="I21" i="4"/>
  <c r="O19" i="4" s="1"/>
  <c r="G21" i="4"/>
  <c r="Q19" i="4" s="1"/>
  <c r="E21" i="4"/>
  <c r="C21" i="4"/>
  <c r="B21" i="4"/>
  <c r="AE20" i="4"/>
  <c r="AD20" i="4"/>
  <c r="Z20" i="4"/>
  <c r="F21" i="4" s="1"/>
  <c r="Y20" i="4"/>
  <c r="Q20" i="4"/>
  <c r="AE19" i="4"/>
  <c r="AD19" i="4"/>
  <c r="B20" i="4" s="1"/>
  <c r="Z19" i="4"/>
  <c r="J18" i="4" s="1"/>
  <c r="Y19" i="4"/>
  <c r="N19" i="4"/>
  <c r="M19" i="4"/>
  <c r="G20" i="4" s="1"/>
  <c r="K19" i="4"/>
  <c r="I20" i="4" s="1"/>
  <c r="E19" i="4"/>
  <c r="AE18" i="4"/>
  <c r="AD18" i="4"/>
  <c r="N20" i="4" s="1"/>
  <c r="Z18" i="4"/>
  <c r="J21" i="4" s="1"/>
  <c r="Y18" i="4"/>
  <c r="Q18" i="4"/>
  <c r="O18" i="4"/>
  <c r="N18" i="4"/>
  <c r="M18" i="4"/>
  <c r="C20" i="4" s="1"/>
  <c r="K18" i="4"/>
  <c r="E20" i="4" s="1"/>
  <c r="I18" i="4"/>
  <c r="C19" i="4" s="1"/>
  <c r="G18" i="4"/>
  <c r="AE17" i="4"/>
  <c r="AD17" i="4"/>
  <c r="B19" i="4" s="1"/>
  <c r="Z17" i="4"/>
  <c r="F18" i="4" s="1"/>
  <c r="Y17" i="4"/>
  <c r="N17" i="4"/>
  <c r="J17" i="4"/>
  <c r="F17" i="4"/>
  <c r="B17" i="4"/>
  <c r="X16" i="4"/>
  <c r="AE15" i="4"/>
  <c r="AD15" i="4"/>
  <c r="F13" i="4" s="1"/>
  <c r="Z15" i="4"/>
  <c r="Y15" i="4"/>
  <c r="AE14" i="4"/>
  <c r="AD14" i="4"/>
  <c r="Z14" i="4"/>
  <c r="N11" i="4" s="1"/>
  <c r="Y14" i="4"/>
  <c r="M14" i="4"/>
  <c r="O13" i="4" s="1"/>
  <c r="K14" i="4"/>
  <c r="I14" i="4"/>
  <c r="G14" i="4"/>
  <c r="Q12" i="4" s="1"/>
  <c r="B14" i="4"/>
  <c r="AE13" i="4"/>
  <c r="AD13" i="4"/>
  <c r="N12" i="4" s="1"/>
  <c r="Z13" i="4"/>
  <c r="F14" i="4" s="1"/>
  <c r="Y13" i="4"/>
  <c r="Q13" i="4"/>
  <c r="AE12" i="4"/>
  <c r="AD12" i="4"/>
  <c r="B13" i="4" s="1"/>
  <c r="Z12" i="4"/>
  <c r="J11" i="4" s="1"/>
  <c r="Y12" i="4"/>
  <c r="O12" i="4"/>
  <c r="M12" i="4"/>
  <c r="G13" i="4" s="1"/>
  <c r="K12" i="4"/>
  <c r="I13" i="4" s="1"/>
  <c r="J12" i="4"/>
  <c r="AE11" i="4"/>
  <c r="AD11" i="4"/>
  <c r="N13" i="4" s="1"/>
  <c r="Z11" i="4"/>
  <c r="J14" i="4" s="1"/>
  <c r="Y11" i="4"/>
  <c r="Q11" i="4"/>
  <c r="C14" i="4" s="1"/>
  <c r="O11" i="4"/>
  <c r="E14" i="4" s="1"/>
  <c r="M11" i="4"/>
  <c r="C13" i="4" s="1"/>
  <c r="K11" i="4"/>
  <c r="E13" i="4" s="1"/>
  <c r="I11" i="4"/>
  <c r="C12" i="4" s="1"/>
  <c r="G11" i="4"/>
  <c r="E12" i="4" s="1"/>
  <c r="AE10" i="4"/>
  <c r="AD10" i="4"/>
  <c r="B12" i="4" s="1"/>
  <c r="Z10" i="4"/>
  <c r="F11" i="4" s="1"/>
  <c r="Y10" i="4"/>
  <c r="N10" i="4"/>
  <c r="J10" i="4"/>
  <c r="F10" i="4"/>
  <c r="B10" i="4"/>
  <c r="X9" i="4"/>
  <c r="AE8" i="4"/>
  <c r="AD8" i="4"/>
  <c r="Z8" i="4"/>
  <c r="J5" i="4" s="1"/>
  <c r="Y8" i="4"/>
  <c r="AE7" i="4"/>
  <c r="AD7" i="4"/>
  <c r="B7" i="4" s="1"/>
  <c r="Z7" i="4"/>
  <c r="N4" i="4" s="1"/>
  <c r="Y7" i="4"/>
  <c r="M7" i="4"/>
  <c r="K7" i="4"/>
  <c r="Q6" i="4" s="1"/>
  <c r="I7" i="4"/>
  <c r="G7" i="4"/>
  <c r="Q5" i="4" s="1"/>
  <c r="AE6" i="4"/>
  <c r="AD6" i="4"/>
  <c r="N5" i="4" s="1"/>
  <c r="Z6" i="4"/>
  <c r="F7" i="4" s="1"/>
  <c r="Y6" i="4"/>
  <c r="O6" i="4"/>
  <c r="I6" i="4"/>
  <c r="F6" i="4"/>
  <c r="AE5" i="4"/>
  <c r="AD5" i="4"/>
  <c r="B6" i="4" s="1"/>
  <c r="Z5" i="4"/>
  <c r="J4" i="4" s="1"/>
  <c r="Y5" i="4"/>
  <c r="O5" i="4"/>
  <c r="M5" i="4"/>
  <c r="G6" i="4" s="1"/>
  <c r="K5" i="4"/>
  <c r="AE4" i="4"/>
  <c r="AD4" i="4"/>
  <c r="N6" i="4" s="1"/>
  <c r="Z4" i="4"/>
  <c r="J7" i="4" s="1"/>
  <c r="Y4" i="4"/>
  <c r="Q4" i="4"/>
  <c r="C7" i="4" s="1"/>
  <c r="O4" i="4"/>
  <c r="E7" i="4" s="1"/>
  <c r="M4" i="4"/>
  <c r="C6" i="4" s="1"/>
  <c r="K4" i="4"/>
  <c r="E6" i="4" s="1"/>
  <c r="I4" i="4"/>
  <c r="C5" i="4" s="1"/>
  <c r="G4" i="4"/>
  <c r="E5" i="4" s="1"/>
  <c r="AE3" i="4"/>
  <c r="AD3" i="4"/>
  <c r="B5" i="4" s="1"/>
  <c r="Z3" i="4"/>
  <c r="F4" i="4" s="1"/>
  <c r="Y3" i="4"/>
  <c r="N3" i="4"/>
  <c r="J3" i="4"/>
  <c r="F3" i="4"/>
  <c r="B3" i="4"/>
  <c r="X2" i="4"/>
  <c r="AE57" i="1"/>
  <c r="AD57" i="1"/>
  <c r="Z57" i="1"/>
  <c r="Y57" i="1"/>
  <c r="AE56" i="1"/>
  <c r="AD56" i="1"/>
  <c r="Z56" i="1"/>
  <c r="Y56" i="1"/>
  <c r="AE55" i="1"/>
  <c r="AD55" i="1"/>
  <c r="Z55" i="1"/>
  <c r="Y55" i="1"/>
  <c r="AE54" i="1"/>
  <c r="AD54" i="1"/>
  <c r="Z54" i="1"/>
  <c r="Y54" i="1"/>
  <c r="AE53" i="1"/>
  <c r="AD53" i="1"/>
  <c r="Z53" i="1"/>
  <c r="Y53" i="1"/>
  <c r="AE52" i="1"/>
  <c r="AD52" i="1"/>
  <c r="Z52" i="1"/>
  <c r="Y52" i="1"/>
  <c r="X51" i="1"/>
  <c r="AE50" i="1"/>
  <c r="AD50" i="1"/>
  <c r="Z50" i="1"/>
  <c r="Y50" i="1"/>
  <c r="AE49" i="1"/>
  <c r="AD49" i="1"/>
  <c r="Z49" i="1"/>
  <c r="Y49" i="1"/>
  <c r="AE48" i="1"/>
  <c r="AD48" i="1"/>
  <c r="Z48" i="1"/>
  <c r="Y48" i="1"/>
  <c r="AE47" i="1"/>
  <c r="AD47" i="1"/>
  <c r="Z47" i="1"/>
  <c r="Y47" i="1"/>
  <c r="AE46" i="1"/>
  <c r="AD46" i="1"/>
  <c r="Z46" i="1"/>
  <c r="Y46" i="1"/>
  <c r="AE45" i="1"/>
  <c r="AD45" i="1"/>
  <c r="Z45" i="1"/>
  <c r="Y45" i="1"/>
  <c r="X44" i="1"/>
  <c r="AE43" i="1"/>
  <c r="AD43" i="1"/>
  <c r="Z43" i="1"/>
  <c r="Y43" i="1"/>
  <c r="AE42" i="1"/>
  <c r="AD42" i="1"/>
  <c r="Z42" i="1"/>
  <c r="Y42" i="1"/>
  <c r="AE41" i="1"/>
  <c r="AD41" i="1"/>
  <c r="Z41" i="1"/>
  <c r="Y41" i="1"/>
  <c r="AE40" i="1"/>
  <c r="AD40" i="1"/>
  <c r="Z40" i="1"/>
  <c r="Y40" i="1"/>
  <c r="AE39" i="1"/>
  <c r="AD39" i="1"/>
  <c r="Z39" i="1"/>
  <c r="Y39" i="1"/>
  <c r="AE38" i="1"/>
  <c r="AD38" i="1"/>
  <c r="Z38" i="1"/>
  <c r="Y38" i="1"/>
  <c r="X37" i="1"/>
  <c r="AE36" i="1"/>
  <c r="AD36" i="1"/>
  <c r="Z36" i="1"/>
  <c r="Y36" i="1"/>
  <c r="AE35" i="1"/>
  <c r="AD35" i="1"/>
  <c r="Z35" i="1"/>
  <c r="Y35" i="1"/>
  <c r="AE34" i="1"/>
  <c r="AD34" i="1"/>
  <c r="Z34" i="1"/>
  <c r="Y34" i="1"/>
  <c r="AE33" i="1"/>
  <c r="AD33" i="1"/>
  <c r="Z33" i="1"/>
  <c r="Y33" i="1"/>
  <c r="AE32" i="1"/>
  <c r="AD32" i="1"/>
  <c r="Z32" i="1"/>
  <c r="Y32" i="1"/>
  <c r="AE31" i="1"/>
  <c r="AD31" i="1"/>
  <c r="Z31" i="1"/>
  <c r="Y31" i="1"/>
  <c r="X30" i="1"/>
  <c r="U55" i="4" l="1"/>
  <c r="U56" i="4"/>
  <c r="U54" i="4"/>
  <c r="U48" i="4"/>
  <c r="S49" i="4"/>
  <c r="R48" i="4"/>
  <c r="U49" i="4"/>
  <c r="U40" i="4"/>
  <c r="S42" i="4"/>
  <c r="U42" i="4"/>
  <c r="S35" i="4"/>
  <c r="U33" i="4"/>
  <c r="S28" i="4"/>
  <c r="R21" i="4"/>
  <c r="S21" i="4"/>
  <c r="S11" i="4"/>
  <c r="U13" i="4"/>
  <c r="S4" i="4"/>
  <c r="S39" i="4"/>
  <c r="R39" i="4"/>
  <c r="T39" i="4" s="1"/>
  <c r="S12" i="4"/>
  <c r="R12" i="4"/>
  <c r="T12" i="4" s="1"/>
  <c r="U26" i="4"/>
  <c r="S6" i="4"/>
  <c r="R6" i="4"/>
  <c r="S18" i="4"/>
  <c r="R18" i="4"/>
  <c r="S33" i="4"/>
  <c r="R33" i="4"/>
  <c r="S19" i="4"/>
  <c r="R19" i="4"/>
  <c r="S27" i="4"/>
  <c r="R27" i="4"/>
  <c r="U34" i="4"/>
  <c r="R28" i="4"/>
  <c r="T28" i="4" s="1"/>
  <c r="S53" i="4"/>
  <c r="R53" i="4"/>
  <c r="S5" i="4"/>
  <c r="R5" i="4"/>
  <c r="U6" i="4"/>
  <c r="S25" i="4"/>
  <c r="R25" i="4"/>
  <c r="S46" i="4"/>
  <c r="R46" i="4"/>
  <c r="S54" i="4"/>
  <c r="R54" i="4"/>
  <c r="T54" i="4" s="1"/>
  <c r="S7" i="4"/>
  <c r="R7" i="4"/>
  <c r="U7" i="4"/>
  <c r="S13" i="4"/>
  <c r="R13" i="4"/>
  <c r="U19" i="4"/>
  <c r="R26" i="4"/>
  <c r="S26" i="4"/>
  <c r="U27" i="4"/>
  <c r="S56" i="4"/>
  <c r="R56" i="4"/>
  <c r="S40" i="4"/>
  <c r="R40" i="4"/>
  <c r="T40" i="4" s="1"/>
  <c r="S34" i="4"/>
  <c r="R34" i="4"/>
  <c r="T34" i="4" s="1"/>
  <c r="R32" i="4"/>
  <c r="S32" i="4"/>
  <c r="U41" i="4"/>
  <c r="S41" i="4"/>
  <c r="U47" i="4"/>
  <c r="R20" i="4"/>
  <c r="T20" i="4" s="1"/>
  <c r="S20" i="4"/>
  <c r="U5" i="4"/>
  <c r="R14" i="4"/>
  <c r="T14" i="4" s="1"/>
  <c r="S14" i="4"/>
  <c r="S48" i="4"/>
  <c r="T48" i="4" s="1"/>
  <c r="S55" i="4"/>
  <c r="R55" i="4"/>
  <c r="U20" i="4"/>
  <c r="U12" i="4"/>
  <c r="U14" i="4"/>
  <c r="U18" i="4"/>
  <c r="Q47" i="4"/>
  <c r="S47" i="4" s="1"/>
  <c r="U25" i="4"/>
  <c r="U32" i="4"/>
  <c r="R35" i="4"/>
  <c r="R41" i="4"/>
  <c r="R42" i="4"/>
  <c r="T42" i="4" s="1"/>
  <c r="R4" i="4"/>
  <c r="T4" i="4" s="1"/>
  <c r="U21" i="4"/>
  <c r="U39" i="4"/>
  <c r="U46" i="4"/>
  <c r="R49" i="4"/>
  <c r="T49" i="4" s="1"/>
  <c r="R11" i="4"/>
  <c r="T11" i="4" s="1"/>
  <c r="U28" i="4"/>
  <c r="U53" i="4"/>
  <c r="U35" i="4"/>
  <c r="U4" i="4"/>
  <c r="U11" i="4"/>
  <c r="M56" i="1"/>
  <c r="K56" i="1"/>
  <c r="Q55" i="1" s="1"/>
  <c r="J56" i="1"/>
  <c r="I56" i="1"/>
  <c r="G56" i="1"/>
  <c r="F56" i="1"/>
  <c r="B56" i="1"/>
  <c r="O55" i="1"/>
  <c r="N55" i="1"/>
  <c r="F55" i="1"/>
  <c r="B55" i="1"/>
  <c r="O54" i="1"/>
  <c r="N54" i="1"/>
  <c r="M54" i="1"/>
  <c r="G55" i="1" s="1"/>
  <c r="K54" i="1"/>
  <c r="J54" i="1"/>
  <c r="B54" i="1"/>
  <c r="Q53" i="1"/>
  <c r="C56" i="1" s="1"/>
  <c r="O53" i="1"/>
  <c r="E56" i="1" s="1"/>
  <c r="N53" i="1"/>
  <c r="M53" i="1"/>
  <c r="C55" i="1" s="1"/>
  <c r="K53" i="1"/>
  <c r="E55" i="1" s="1"/>
  <c r="J53" i="1"/>
  <c r="I53" i="1"/>
  <c r="C54" i="1" s="1"/>
  <c r="G53" i="1"/>
  <c r="E54" i="1" s="1"/>
  <c r="F53" i="1"/>
  <c r="N52" i="1"/>
  <c r="J52" i="1"/>
  <c r="F52" i="1"/>
  <c r="B52" i="1"/>
  <c r="M49" i="1"/>
  <c r="K49" i="1"/>
  <c r="Q48" i="1" s="1"/>
  <c r="J49" i="1"/>
  <c r="I49" i="1"/>
  <c r="O47" i="1" s="1"/>
  <c r="G49" i="1"/>
  <c r="F49" i="1"/>
  <c r="B49" i="1"/>
  <c r="O48" i="1"/>
  <c r="N48" i="1"/>
  <c r="F48" i="1"/>
  <c r="B48" i="1"/>
  <c r="N47" i="1"/>
  <c r="M47" i="1"/>
  <c r="G48" i="1" s="1"/>
  <c r="K47" i="1"/>
  <c r="I48" i="1" s="1"/>
  <c r="J47" i="1"/>
  <c r="B47" i="1"/>
  <c r="Q46" i="1"/>
  <c r="C49" i="1" s="1"/>
  <c r="O46" i="1"/>
  <c r="E49" i="1" s="1"/>
  <c r="N46" i="1"/>
  <c r="M46" i="1"/>
  <c r="C48" i="1" s="1"/>
  <c r="K46" i="1"/>
  <c r="E48" i="1" s="1"/>
  <c r="J46" i="1"/>
  <c r="R46" i="1" s="1"/>
  <c r="I46" i="1"/>
  <c r="C47" i="1" s="1"/>
  <c r="G46" i="1"/>
  <c r="E47" i="1" s="1"/>
  <c r="F46" i="1"/>
  <c r="N45" i="1"/>
  <c r="J45" i="1"/>
  <c r="F45" i="1"/>
  <c r="B45" i="1"/>
  <c r="M42" i="1"/>
  <c r="O41" i="1" s="1"/>
  <c r="J42" i="1"/>
  <c r="I42" i="1"/>
  <c r="G42" i="1"/>
  <c r="Q40" i="1" s="1"/>
  <c r="F42" i="1"/>
  <c r="B42" i="1"/>
  <c r="Q41" i="1"/>
  <c r="N41" i="1"/>
  <c r="F41" i="1"/>
  <c r="B41" i="1"/>
  <c r="O40" i="1"/>
  <c r="N40" i="1"/>
  <c r="M40" i="1"/>
  <c r="G41" i="1" s="1"/>
  <c r="K40" i="1"/>
  <c r="I41" i="1" s="1"/>
  <c r="J40" i="1"/>
  <c r="B40" i="1"/>
  <c r="Q39" i="1"/>
  <c r="C42" i="1" s="1"/>
  <c r="O39" i="1"/>
  <c r="E42" i="1" s="1"/>
  <c r="N39" i="1"/>
  <c r="M39" i="1"/>
  <c r="C41" i="1" s="1"/>
  <c r="K39" i="1"/>
  <c r="E41" i="1" s="1"/>
  <c r="J39" i="1"/>
  <c r="I39" i="1"/>
  <c r="C40" i="1" s="1"/>
  <c r="G39" i="1"/>
  <c r="F39" i="1"/>
  <c r="R39" i="1" s="1"/>
  <c r="N38" i="1"/>
  <c r="J38" i="1"/>
  <c r="F38" i="1"/>
  <c r="B38" i="1"/>
  <c r="M35" i="1"/>
  <c r="O34" i="1" s="1"/>
  <c r="K35" i="1"/>
  <c r="Q34" i="1" s="1"/>
  <c r="J35" i="1"/>
  <c r="I35" i="1"/>
  <c r="O33" i="1" s="1"/>
  <c r="G35" i="1"/>
  <c r="Q33" i="1" s="1"/>
  <c r="F35" i="1"/>
  <c r="B35" i="1"/>
  <c r="N34" i="1"/>
  <c r="G34" i="1"/>
  <c r="F34" i="1"/>
  <c r="C34" i="1"/>
  <c r="B34" i="1"/>
  <c r="N33" i="1"/>
  <c r="M33" i="1"/>
  <c r="K33" i="1"/>
  <c r="I34" i="1" s="1"/>
  <c r="J33" i="1"/>
  <c r="B33" i="1"/>
  <c r="Q32" i="1"/>
  <c r="C35" i="1" s="1"/>
  <c r="R35" i="1" s="1"/>
  <c r="O32" i="1"/>
  <c r="E35" i="1" s="1"/>
  <c r="N32" i="1"/>
  <c r="M32" i="1"/>
  <c r="K32" i="1"/>
  <c r="E34" i="1" s="1"/>
  <c r="J32" i="1"/>
  <c r="I32" i="1"/>
  <c r="C33" i="1" s="1"/>
  <c r="G32" i="1"/>
  <c r="F32" i="1"/>
  <c r="S32" i="1" s="1"/>
  <c r="N31" i="1"/>
  <c r="J31" i="1"/>
  <c r="F31" i="1"/>
  <c r="B31" i="1"/>
  <c r="T41" i="4" l="1"/>
  <c r="T32" i="4"/>
  <c r="T35" i="4"/>
  <c r="T21" i="4"/>
  <c r="T18" i="4"/>
  <c r="T13" i="4"/>
  <c r="T25" i="4"/>
  <c r="R47" i="4"/>
  <c r="T47" i="4" s="1"/>
  <c r="T27" i="4"/>
  <c r="T6" i="4"/>
  <c r="T7" i="4"/>
  <c r="T5" i="4"/>
  <c r="T19" i="4"/>
  <c r="T55" i="4"/>
  <c r="T26" i="4"/>
  <c r="T53" i="4"/>
  <c r="T33" i="4"/>
  <c r="T56" i="4"/>
  <c r="T46" i="4"/>
  <c r="R34" i="1"/>
  <c r="S53" i="1"/>
  <c r="R48" i="1"/>
  <c r="R53" i="1"/>
  <c r="T53" i="1" s="1"/>
  <c r="U32" i="1"/>
  <c r="S34" i="1"/>
  <c r="U56" i="1"/>
  <c r="R42" i="1"/>
  <c r="E33" i="1"/>
  <c r="U33" i="1" s="1"/>
  <c r="U39" i="1"/>
  <c r="S41" i="1"/>
  <c r="S46" i="1"/>
  <c r="T46" i="1" s="1"/>
  <c r="E40" i="1"/>
  <c r="U40" i="1" s="1"/>
  <c r="U34" i="1"/>
  <c r="U41" i="1"/>
  <c r="S48" i="1"/>
  <c r="U49" i="1"/>
  <c r="S35" i="1"/>
  <c r="T35" i="1" s="1"/>
  <c r="S56" i="1"/>
  <c r="R56" i="1"/>
  <c r="U48" i="1"/>
  <c r="S33" i="1"/>
  <c r="R33" i="1"/>
  <c r="S42" i="1"/>
  <c r="T42" i="1" s="1"/>
  <c r="U42" i="1"/>
  <c r="R49" i="1"/>
  <c r="S49" i="1"/>
  <c r="R41" i="1"/>
  <c r="U46" i="1"/>
  <c r="U35" i="1"/>
  <c r="Q47" i="1"/>
  <c r="S47" i="1" s="1"/>
  <c r="Q54" i="1"/>
  <c r="R54" i="1" s="1"/>
  <c r="S39" i="1"/>
  <c r="T39" i="1" s="1"/>
  <c r="U53" i="1"/>
  <c r="I55" i="1"/>
  <c r="U55" i="1" s="1"/>
  <c r="R32" i="1"/>
  <c r="T32" i="1" s="1"/>
  <c r="B24" i="1"/>
  <c r="T41" i="1" l="1"/>
  <c r="R40" i="1"/>
  <c r="S54" i="1"/>
  <c r="T54" i="1" s="1"/>
  <c r="S40" i="1"/>
  <c r="T34" i="1"/>
  <c r="S55" i="1"/>
  <c r="T56" i="1"/>
  <c r="T48" i="1"/>
  <c r="U54" i="1"/>
  <c r="T49" i="1"/>
  <c r="U47" i="1"/>
  <c r="R55" i="1"/>
  <c r="T33" i="1"/>
  <c r="R47" i="1"/>
  <c r="T47" i="1" s="1"/>
  <c r="T40" i="1" l="1"/>
  <c r="T55" i="1"/>
  <c r="X9" i="1"/>
  <c r="X16" i="1"/>
  <c r="X23" i="1"/>
  <c r="X2" i="1"/>
  <c r="AE29" i="1"/>
  <c r="AD29" i="1"/>
  <c r="F27" i="1" s="1"/>
  <c r="Z29" i="1"/>
  <c r="J26" i="1" s="1"/>
  <c r="Y29" i="1"/>
  <c r="AE28" i="1"/>
  <c r="AD28" i="1"/>
  <c r="B28" i="1" s="1"/>
  <c r="Z28" i="1"/>
  <c r="N25" i="1" s="1"/>
  <c r="Y28" i="1"/>
  <c r="M28" i="1"/>
  <c r="O27" i="1" s="1"/>
  <c r="K28" i="1"/>
  <c r="Q27" i="1" s="1"/>
  <c r="I28" i="1"/>
  <c r="O26" i="1" s="1"/>
  <c r="G28" i="1"/>
  <c r="AE27" i="1"/>
  <c r="AD27" i="1"/>
  <c r="N26" i="1" s="1"/>
  <c r="Z27" i="1"/>
  <c r="F28" i="1" s="1"/>
  <c r="Y27" i="1"/>
  <c r="AE26" i="1"/>
  <c r="AD26" i="1"/>
  <c r="B27" i="1" s="1"/>
  <c r="Z26" i="1"/>
  <c r="J25" i="1" s="1"/>
  <c r="Y26" i="1"/>
  <c r="Q26" i="1"/>
  <c r="M26" i="1"/>
  <c r="G27" i="1" s="1"/>
  <c r="K26" i="1"/>
  <c r="I27" i="1" s="1"/>
  <c r="AE25" i="1"/>
  <c r="AD25" i="1"/>
  <c r="N27" i="1" s="1"/>
  <c r="Z25" i="1"/>
  <c r="J28" i="1" s="1"/>
  <c r="Y25" i="1"/>
  <c r="Q25" i="1"/>
  <c r="C28" i="1" s="1"/>
  <c r="O25" i="1"/>
  <c r="E28" i="1" s="1"/>
  <c r="M25" i="1"/>
  <c r="C27" i="1" s="1"/>
  <c r="K25" i="1"/>
  <c r="E27" i="1" s="1"/>
  <c r="I25" i="1"/>
  <c r="C26" i="1" s="1"/>
  <c r="G25" i="1"/>
  <c r="E26" i="1" s="1"/>
  <c r="AE24" i="1"/>
  <c r="AD24" i="1"/>
  <c r="B26" i="1" s="1"/>
  <c r="Z24" i="1"/>
  <c r="F25" i="1" s="1"/>
  <c r="Y24" i="1"/>
  <c r="N24" i="1"/>
  <c r="J24" i="1"/>
  <c r="F24" i="1"/>
  <c r="AE22" i="1"/>
  <c r="AD22" i="1"/>
  <c r="F20" i="1" s="1"/>
  <c r="Z22" i="1"/>
  <c r="J19" i="1" s="1"/>
  <c r="Y22" i="1"/>
  <c r="AE21" i="1"/>
  <c r="AD21" i="1"/>
  <c r="B21" i="1" s="1"/>
  <c r="S21" i="1" s="1"/>
  <c r="Z21" i="1"/>
  <c r="N18" i="1" s="1"/>
  <c r="Y21" i="1"/>
  <c r="M21" i="1"/>
  <c r="O20" i="1" s="1"/>
  <c r="K21" i="1"/>
  <c r="Q20" i="1" s="1"/>
  <c r="I21" i="1"/>
  <c r="O19" i="1" s="1"/>
  <c r="G21" i="1"/>
  <c r="AE20" i="1"/>
  <c r="AD20" i="1"/>
  <c r="N19" i="1" s="1"/>
  <c r="Z20" i="1"/>
  <c r="F21" i="1" s="1"/>
  <c r="Y20" i="1"/>
  <c r="AE19" i="1"/>
  <c r="AD19" i="1"/>
  <c r="B20" i="1" s="1"/>
  <c r="Z19" i="1"/>
  <c r="J18" i="1" s="1"/>
  <c r="Y19" i="1"/>
  <c r="Q19" i="1"/>
  <c r="M19" i="1"/>
  <c r="G20" i="1" s="1"/>
  <c r="K19" i="1"/>
  <c r="I20" i="1" s="1"/>
  <c r="AE18" i="1"/>
  <c r="AD18" i="1"/>
  <c r="N20" i="1" s="1"/>
  <c r="Z18" i="1"/>
  <c r="J21" i="1" s="1"/>
  <c r="Y18" i="1"/>
  <c r="Q18" i="1"/>
  <c r="C21" i="1" s="1"/>
  <c r="O18" i="1"/>
  <c r="E21" i="1" s="1"/>
  <c r="M18" i="1"/>
  <c r="C20" i="1" s="1"/>
  <c r="K18" i="1"/>
  <c r="E20" i="1" s="1"/>
  <c r="I18" i="1"/>
  <c r="C19" i="1" s="1"/>
  <c r="G18" i="1"/>
  <c r="E19" i="1" s="1"/>
  <c r="AE17" i="1"/>
  <c r="AD17" i="1"/>
  <c r="B19" i="1" s="1"/>
  <c r="Z17" i="1"/>
  <c r="F18" i="1" s="1"/>
  <c r="Y17" i="1"/>
  <c r="N17" i="1"/>
  <c r="J17" i="1"/>
  <c r="F17" i="1"/>
  <c r="B17" i="1"/>
  <c r="AE15" i="1"/>
  <c r="AD15" i="1"/>
  <c r="F13" i="1" s="1"/>
  <c r="Z15" i="1"/>
  <c r="J12" i="1" s="1"/>
  <c r="Y15" i="1"/>
  <c r="AE14" i="1"/>
  <c r="AD14" i="1"/>
  <c r="B14" i="1" s="1"/>
  <c r="S14" i="1" s="1"/>
  <c r="Z14" i="1"/>
  <c r="N11" i="1" s="1"/>
  <c r="Y14" i="1"/>
  <c r="M14" i="1"/>
  <c r="K14" i="1"/>
  <c r="Q13" i="1" s="1"/>
  <c r="I14" i="1"/>
  <c r="O12" i="1" s="1"/>
  <c r="G14" i="1"/>
  <c r="AE13" i="1"/>
  <c r="AD13" i="1"/>
  <c r="N12" i="1" s="1"/>
  <c r="Z13" i="1"/>
  <c r="F14" i="1" s="1"/>
  <c r="Y13" i="1"/>
  <c r="O13" i="1"/>
  <c r="AE12" i="1"/>
  <c r="AD12" i="1"/>
  <c r="B13" i="1" s="1"/>
  <c r="Z12" i="1"/>
  <c r="J11" i="1" s="1"/>
  <c r="Y12" i="1"/>
  <c r="Q12" i="1"/>
  <c r="M12" i="1"/>
  <c r="G13" i="1" s="1"/>
  <c r="K12" i="1"/>
  <c r="I13" i="1" s="1"/>
  <c r="AE11" i="1"/>
  <c r="AD11" i="1"/>
  <c r="N13" i="1" s="1"/>
  <c r="Z11" i="1"/>
  <c r="J14" i="1" s="1"/>
  <c r="Y11" i="1"/>
  <c r="Q11" i="1"/>
  <c r="C14" i="1" s="1"/>
  <c r="O11" i="1"/>
  <c r="E14" i="1" s="1"/>
  <c r="M11" i="1"/>
  <c r="C13" i="1" s="1"/>
  <c r="K11" i="1"/>
  <c r="E13" i="1" s="1"/>
  <c r="I11" i="1"/>
  <c r="C12" i="1" s="1"/>
  <c r="G11" i="1"/>
  <c r="E12" i="1" s="1"/>
  <c r="AE10" i="1"/>
  <c r="AD10" i="1"/>
  <c r="B12" i="1" s="1"/>
  <c r="Z10" i="1"/>
  <c r="F11" i="1" s="1"/>
  <c r="Y10" i="1"/>
  <c r="N10" i="1"/>
  <c r="J10" i="1"/>
  <c r="F10" i="1"/>
  <c r="K7" i="1"/>
  <c r="Q6" i="1" s="1"/>
  <c r="M7" i="1"/>
  <c r="O6" i="1" s="1"/>
  <c r="AD4" i="1"/>
  <c r="N6" i="1" s="1"/>
  <c r="AD5" i="1"/>
  <c r="B6" i="1" s="1"/>
  <c r="AD6" i="1"/>
  <c r="N5" i="1" s="1"/>
  <c r="AD7" i="1"/>
  <c r="B7" i="1" s="1"/>
  <c r="AD8" i="1"/>
  <c r="F6" i="1" s="1"/>
  <c r="AD3" i="1"/>
  <c r="B5" i="1" s="1"/>
  <c r="Z4" i="1"/>
  <c r="J7" i="1" s="1"/>
  <c r="Z5" i="1"/>
  <c r="J4" i="1" s="1"/>
  <c r="Z6" i="1"/>
  <c r="F7" i="1" s="1"/>
  <c r="Z7" i="1"/>
  <c r="N4" i="1" s="1"/>
  <c r="Z8" i="1"/>
  <c r="J5" i="1" s="1"/>
  <c r="Z3" i="1"/>
  <c r="F4" i="1" s="1"/>
  <c r="M5" i="1"/>
  <c r="G6" i="1" s="1"/>
  <c r="K5" i="1"/>
  <c r="I6" i="1" s="1"/>
  <c r="Q4" i="1"/>
  <c r="C7" i="1" s="1"/>
  <c r="O4" i="1"/>
  <c r="E7" i="1" s="1"/>
  <c r="I7" i="1"/>
  <c r="O5" i="1" s="1"/>
  <c r="G7" i="1"/>
  <c r="Q5" i="1" s="1"/>
  <c r="M4" i="1"/>
  <c r="C6" i="1" s="1"/>
  <c r="K4" i="1"/>
  <c r="E6" i="1" s="1"/>
  <c r="I4" i="1"/>
  <c r="C5" i="1" s="1"/>
  <c r="G4" i="1"/>
  <c r="E5" i="1" s="1"/>
  <c r="AE3" i="1"/>
  <c r="AE4" i="1"/>
  <c r="AE5" i="1"/>
  <c r="AE6" i="1"/>
  <c r="AE7" i="1"/>
  <c r="AE8" i="1"/>
  <c r="Y8" i="1"/>
  <c r="Y7" i="1"/>
  <c r="Y6" i="1"/>
  <c r="Y5" i="1"/>
  <c r="Y4" i="1"/>
  <c r="Y3" i="1"/>
  <c r="J3" i="1"/>
  <c r="N3" i="1"/>
  <c r="B3" i="1"/>
  <c r="F3" i="1"/>
  <c r="U12" i="1" l="1"/>
  <c r="U26" i="1"/>
  <c r="U19" i="1"/>
  <c r="S26" i="1"/>
  <c r="R26" i="1"/>
  <c r="T26" i="1" s="1"/>
  <c r="U27" i="1"/>
  <c r="R27" i="1"/>
  <c r="T27" i="1" s="1"/>
  <c r="S27" i="1"/>
  <c r="U28" i="1"/>
  <c r="R25" i="1"/>
  <c r="S25" i="1"/>
  <c r="S28" i="1"/>
  <c r="U25" i="1"/>
  <c r="R28" i="1"/>
  <c r="R18" i="1"/>
  <c r="S18" i="1"/>
  <c r="S19" i="1"/>
  <c r="R19" i="1"/>
  <c r="U20" i="1"/>
  <c r="R20" i="1"/>
  <c r="S20" i="1"/>
  <c r="U21" i="1"/>
  <c r="U18" i="1"/>
  <c r="R21" i="1"/>
  <c r="T21" i="1" s="1"/>
  <c r="R11" i="1"/>
  <c r="S11" i="1"/>
  <c r="S12" i="1"/>
  <c r="R12" i="1"/>
  <c r="U13" i="1"/>
  <c r="R13" i="1"/>
  <c r="S13" i="1"/>
  <c r="U14" i="1"/>
  <c r="U11" i="1"/>
  <c r="R14" i="1"/>
  <c r="T14" i="1" s="1"/>
  <c r="U6" i="1"/>
  <c r="S4" i="1"/>
  <c r="S7" i="1"/>
  <c r="U4" i="1"/>
  <c r="S5" i="1"/>
  <c r="R6" i="1"/>
  <c r="U5" i="1"/>
  <c r="U7" i="1"/>
  <c r="R4" i="1"/>
  <c r="R5" i="1"/>
  <c r="S6" i="1"/>
  <c r="R7" i="1"/>
  <c r="T7" i="1" s="1"/>
  <c r="T28" i="1" l="1"/>
  <c r="T19" i="1"/>
  <c r="T12" i="1"/>
  <c r="T20" i="1"/>
  <c r="T13" i="1"/>
  <c r="T25" i="1"/>
  <c r="T18" i="1"/>
  <c r="T11" i="1"/>
  <c r="T4" i="1"/>
  <c r="T5" i="1"/>
  <c r="T6" i="1"/>
</calcChain>
</file>

<file path=xl/sharedStrings.xml><?xml version="1.0" encoding="utf-8"?>
<sst xmlns="http://schemas.openxmlformats.org/spreadsheetml/2006/main" count="688" uniqueCount="210">
  <si>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</si>
  <si>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</si>
  <si>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</si>
  <si>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</si>
  <si>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</si>
  <si>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</si>
  <si>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－</t>
    <phoneticPr fontId="1"/>
  </si>
  <si>
    <t>-</t>
    <phoneticPr fontId="1"/>
  </si>
  <si>
    <t>勝点</t>
    <rPh sb="0" eb="1">
      <t>カ</t>
    </rPh>
    <rPh sb="1" eb="2">
      <t>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</si>
  <si>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</si>
  <si>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</si>
  <si>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神栖二</t>
    <rPh sb="0" eb="3">
      <t>カミスニ</t>
    </rPh>
    <phoneticPr fontId="1"/>
  </si>
  <si>
    <t>神栖四</t>
    <rPh sb="0" eb="2">
      <t>カミス</t>
    </rPh>
    <rPh sb="2" eb="3">
      <t>ヨン</t>
    </rPh>
    <phoneticPr fontId="1"/>
  </si>
  <si>
    <t>東浦和</t>
    <rPh sb="0" eb="1">
      <t>ヒガシ</t>
    </rPh>
    <rPh sb="1" eb="3">
      <t>ウラワ</t>
    </rPh>
    <phoneticPr fontId="1"/>
  </si>
  <si>
    <t>常盤平</t>
    <rPh sb="0" eb="3">
      <t>トキワダイラ</t>
    </rPh>
    <phoneticPr fontId="1"/>
  </si>
  <si>
    <t>おゆみ野南</t>
    <rPh sb="3" eb="4">
      <t>ノ</t>
    </rPh>
    <rPh sb="4" eb="5">
      <t>ミナミ</t>
    </rPh>
    <phoneticPr fontId="1"/>
  </si>
  <si>
    <t>安中一</t>
    <rPh sb="0" eb="2">
      <t>アンナカ</t>
    </rPh>
    <rPh sb="2" eb="3">
      <t>イチ</t>
    </rPh>
    <phoneticPr fontId="1"/>
  </si>
  <si>
    <t>波崎三</t>
    <rPh sb="0" eb="2">
      <t>ハサキ</t>
    </rPh>
    <rPh sb="2" eb="3">
      <t>サン</t>
    </rPh>
    <phoneticPr fontId="1"/>
  </si>
  <si>
    <t>笛吹一宮</t>
    <rPh sb="0" eb="2">
      <t>フエフ</t>
    </rPh>
    <rPh sb="2" eb="4">
      <t>イチノミヤ</t>
    </rPh>
    <phoneticPr fontId="1"/>
  </si>
  <si>
    <t>東海南</t>
    <rPh sb="0" eb="2">
      <t>トウカイ</t>
    </rPh>
    <rPh sb="2" eb="3">
      <t>ミナミ</t>
    </rPh>
    <phoneticPr fontId="1"/>
  </si>
  <si>
    <t>松戸三</t>
    <rPh sb="0" eb="2">
      <t>マツド</t>
    </rPh>
    <rPh sb="2" eb="3">
      <t>サン</t>
    </rPh>
    <phoneticPr fontId="1"/>
  </si>
  <si>
    <t>○２日目（５月４日）予選リーグ</t>
    <rPh sb="2" eb="4">
      <t>ニチメ</t>
    </rPh>
    <rPh sb="6" eb="7">
      <t>ガツ</t>
    </rPh>
    <rPh sb="8" eb="9">
      <t>ニチ</t>
    </rPh>
    <rPh sb="10" eb="12">
      <t>ヨセン</t>
    </rPh>
    <phoneticPr fontId="1"/>
  </si>
  <si>
    <t xml:space="preserve">　☆２次リーグ戦表
</t>
    <rPh sb="2" eb="4">
      <t>ニジ</t>
    </rPh>
    <rPh sb="7" eb="8">
      <t>セン</t>
    </rPh>
    <rPh sb="8" eb="9">
      <t>ヒョウ</t>
    </rPh>
    <phoneticPr fontId="1"/>
  </si>
  <si>
    <t>上位Ａブロック</t>
    <rPh sb="0" eb="2">
      <t>ジョウイ</t>
    </rPh>
    <phoneticPr fontId="1"/>
  </si>
  <si>
    <t>上位Ｂブロック</t>
    <rPh sb="0" eb="2">
      <t>ジョウイ</t>
    </rPh>
    <phoneticPr fontId="1"/>
  </si>
  <si>
    <t>上位Ｄブロック</t>
    <rPh sb="0" eb="2">
      <t>ジョウイ</t>
    </rPh>
    <phoneticPr fontId="1"/>
  </si>
  <si>
    <t>上位Ｃブロック</t>
    <rPh sb="0" eb="2">
      <t>ジョウイ</t>
    </rPh>
    <phoneticPr fontId="1"/>
  </si>
  <si>
    <t>（会場　神栖総合Ａ）</t>
    <rPh sb="1" eb="3">
      <t>カイジョウ</t>
    </rPh>
    <rPh sb="4" eb="6">
      <t>カミス</t>
    </rPh>
    <rPh sb="6" eb="8">
      <t>ソウゴウ</t>
    </rPh>
    <phoneticPr fontId="1"/>
  </si>
  <si>
    <t>（会場　神栖総合Ｂ）</t>
    <rPh sb="1" eb="3">
      <t>カイジョウ</t>
    </rPh>
    <rPh sb="4" eb="6">
      <t>カミス</t>
    </rPh>
    <rPh sb="6" eb="8">
      <t>ソウゴウ</t>
    </rPh>
    <phoneticPr fontId="1"/>
  </si>
  <si>
    <t>（会場　神栖海浜サッカー場Ａ）</t>
    <rPh sb="1" eb="3">
      <t>カイジョウ</t>
    </rPh>
    <rPh sb="4" eb="6">
      <t>カミス</t>
    </rPh>
    <rPh sb="6" eb="8">
      <t>カイヒン</t>
    </rPh>
    <rPh sb="12" eb="13">
      <t>ジョウ</t>
    </rPh>
    <phoneticPr fontId="1"/>
  </si>
  <si>
    <t>（会場　神栖海浜サッカー場Ｂ）</t>
    <rPh sb="1" eb="3">
      <t>カイジョウ</t>
    </rPh>
    <rPh sb="4" eb="6">
      <t>カミス</t>
    </rPh>
    <rPh sb="6" eb="8">
      <t>カイヒン</t>
    </rPh>
    <rPh sb="12" eb="13">
      <t>ジョウ</t>
    </rPh>
    <phoneticPr fontId="1"/>
  </si>
  <si>
    <t>下位Ｅブロック</t>
    <rPh sb="0" eb="2">
      <t>カイ</t>
    </rPh>
    <phoneticPr fontId="1"/>
  </si>
  <si>
    <t>下位Ｆブロック</t>
    <rPh sb="0" eb="2">
      <t>カイ</t>
    </rPh>
    <phoneticPr fontId="1"/>
  </si>
  <si>
    <t>下位Ｇブロック</t>
    <rPh sb="0" eb="2">
      <t>カイ</t>
    </rPh>
    <phoneticPr fontId="1"/>
  </si>
  <si>
    <t>下位Ｈブロック</t>
    <rPh sb="0" eb="2">
      <t>カイ</t>
    </rPh>
    <phoneticPr fontId="1"/>
  </si>
  <si>
    <t>波崎一</t>
    <rPh sb="0" eb="2">
      <t>ハサキ</t>
    </rPh>
    <rPh sb="2" eb="3">
      <t>イチ</t>
    </rPh>
    <phoneticPr fontId="1"/>
  </si>
  <si>
    <t>下稲吉</t>
    <rPh sb="0" eb="1">
      <t>シタ</t>
    </rPh>
    <rPh sb="1" eb="3">
      <t>イナヨシ</t>
    </rPh>
    <phoneticPr fontId="1"/>
  </si>
  <si>
    <t>神栖三</t>
    <rPh sb="0" eb="2">
      <t>カミス</t>
    </rPh>
    <rPh sb="2" eb="3">
      <t>サン</t>
    </rPh>
    <phoneticPr fontId="1"/>
  </si>
  <si>
    <t>神栖一</t>
    <rPh sb="0" eb="2">
      <t>カミス</t>
    </rPh>
    <rPh sb="2" eb="3">
      <t>イチ</t>
    </rPh>
    <phoneticPr fontId="1"/>
  </si>
  <si>
    <t>潮来二</t>
    <rPh sb="0" eb="2">
      <t>イタコ</t>
    </rPh>
    <rPh sb="2" eb="3">
      <t>ニ</t>
    </rPh>
    <phoneticPr fontId="1"/>
  </si>
  <si>
    <t>波崎二</t>
    <rPh sb="0" eb="2">
      <t>ハサキ</t>
    </rPh>
    <rPh sb="2" eb="3">
      <t>ニ</t>
    </rPh>
    <phoneticPr fontId="1"/>
  </si>
  <si>
    <t>鬼怒</t>
    <rPh sb="0" eb="2">
      <t>キヌ</t>
    </rPh>
    <phoneticPr fontId="1"/>
  </si>
  <si>
    <t>波崎四</t>
    <rPh sb="0" eb="2">
      <t>ハサキ</t>
    </rPh>
    <rPh sb="2" eb="3">
      <t>ヨン</t>
    </rPh>
    <phoneticPr fontId="1"/>
  </si>
  <si>
    <t>銚子五</t>
    <rPh sb="0" eb="2">
      <t>チョウシ</t>
    </rPh>
    <rPh sb="2" eb="3">
      <t>ゴ</t>
    </rPh>
    <phoneticPr fontId="1"/>
  </si>
  <si>
    <t>勝田二</t>
    <rPh sb="0" eb="2">
      <t>カツタ</t>
    </rPh>
    <rPh sb="2" eb="3">
      <t>ニ</t>
    </rPh>
    <phoneticPr fontId="1"/>
  </si>
  <si>
    <t>南中山</t>
    <rPh sb="0" eb="1">
      <t>ミナミ</t>
    </rPh>
    <rPh sb="1" eb="3">
      <t>ナカヤマ</t>
    </rPh>
    <phoneticPr fontId="1"/>
  </si>
  <si>
    <t>旭</t>
    <rPh sb="0" eb="1">
      <t>アサヒ</t>
    </rPh>
    <phoneticPr fontId="1"/>
  </si>
  <si>
    <t>（会場　矢田部サッカー場Ａ）</t>
    <rPh sb="1" eb="3">
      <t>カイジョウ</t>
    </rPh>
    <rPh sb="4" eb="7">
      <t>ヤタベ</t>
    </rPh>
    <rPh sb="11" eb="12">
      <t>ジョウ</t>
    </rPh>
    <phoneticPr fontId="1"/>
  </si>
  <si>
    <t>（会場　矢田部サッカー場Ｂ）</t>
    <rPh sb="1" eb="3">
      <t>カイジョウ</t>
    </rPh>
    <rPh sb="4" eb="7">
      <t>ヤタベ</t>
    </rPh>
    <rPh sb="11" eb="12">
      <t>ジョウ</t>
    </rPh>
    <phoneticPr fontId="1"/>
  </si>
  <si>
    <t>（会場　矢田部サッカー場Ｃ）</t>
    <rPh sb="1" eb="3">
      <t>カイジョウ</t>
    </rPh>
    <rPh sb="4" eb="7">
      <t>ヤタベ</t>
    </rPh>
    <rPh sb="11" eb="12">
      <t>ジョウ</t>
    </rPh>
    <phoneticPr fontId="1"/>
  </si>
  <si>
    <t>（会場　矢田部サッカー場Ｄ）</t>
    <rPh sb="1" eb="3">
      <t>カイジョウ</t>
    </rPh>
    <rPh sb="4" eb="7">
      <t>ヤタベ</t>
    </rPh>
    <rPh sb="11" eb="12">
      <t>ジョウ</t>
    </rPh>
    <phoneticPr fontId="1"/>
  </si>
  <si>
    <t>入力</t>
    <rPh sb="0" eb="2">
      <t>ニュウリョク</t>
    </rPh>
    <phoneticPr fontId="1"/>
  </si>
  <si>
    <t>常陸大宮</t>
    <rPh sb="0" eb="2">
      <t>ヒタチ</t>
    </rPh>
    <rPh sb="2" eb="4">
      <t>オオミヤ</t>
    </rPh>
    <phoneticPr fontId="1"/>
  </si>
  <si>
    <t>○３日目　決勝順位別　トーナメント</t>
  </si>
  <si>
    <t>☆決勝　１位トーナメント</t>
    <phoneticPr fontId="1"/>
  </si>
  <si>
    <t>PK3</t>
    <phoneticPr fontId="1"/>
  </si>
  <si>
    <r>
      <t>a4</t>
    </r>
    <r>
      <rPr>
        <sz val="10.5"/>
        <color rgb="FF000000"/>
        <rFont val="ＭＳ Ｐ明朝"/>
        <family val="1"/>
        <charset val="128"/>
      </rPr>
      <t>　</t>
    </r>
    <r>
      <rPr>
        <sz val="10.5"/>
        <color rgb="FF000000"/>
        <rFont val="Times New Roman"/>
        <family val="1"/>
      </rPr>
      <t>13:30</t>
    </r>
    <phoneticPr fontId="1"/>
  </si>
  <si>
    <t>PK4</t>
    <phoneticPr fontId="1"/>
  </si>
  <si>
    <r>
      <t xml:space="preserve">  a3</t>
    </r>
    <r>
      <rPr>
        <sz val="10.5"/>
        <color rgb="FF000000"/>
        <rFont val="ＭＳ Ｐ明朝"/>
        <family val="1"/>
        <charset val="128"/>
      </rPr>
      <t>　12:30</t>
    </r>
    <phoneticPr fontId="1"/>
  </si>
  <si>
    <r>
      <t>a1</t>
    </r>
    <r>
      <rPr>
        <sz val="10.5"/>
        <color rgb="FF000000"/>
        <rFont val="ＭＳ Ｐ明朝"/>
        <family val="1"/>
        <charset val="128"/>
      </rPr>
      <t>　9:00</t>
    </r>
    <phoneticPr fontId="1"/>
  </si>
  <si>
    <r>
      <t>a2</t>
    </r>
    <r>
      <rPr>
        <sz val="10.5"/>
        <color rgb="FF000000"/>
        <rFont val="ＭＳ Ｐ明朝"/>
        <family val="1"/>
        <charset val="128"/>
      </rPr>
      <t>　10:00</t>
    </r>
    <phoneticPr fontId="1"/>
  </si>
  <si>
    <t>波崎三</t>
    <phoneticPr fontId="1"/>
  </si>
  <si>
    <t>常陸大宮</t>
    <rPh sb="0" eb="4">
      <t>ヒタチオオミヤ</t>
    </rPh>
    <phoneticPr fontId="1"/>
  </si>
  <si>
    <t>Aグロック1位</t>
    <rPh sb="6" eb="7">
      <t>イ</t>
    </rPh>
    <phoneticPr fontId="1"/>
  </si>
  <si>
    <t>Bブロック1位</t>
    <rPh sb="6" eb="7">
      <t>イ</t>
    </rPh>
    <phoneticPr fontId="1"/>
  </si>
  <si>
    <t>Cブロック1位</t>
    <rPh sb="6" eb="7">
      <t>イ</t>
    </rPh>
    <phoneticPr fontId="1"/>
  </si>
  <si>
    <t>Dブロック1位</t>
    <rPh sb="6" eb="7">
      <t>イ</t>
    </rPh>
    <phoneticPr fontId="1"/>
  </si>
  <si>
    <t>神栖二</t>
    <rPh sb="0" eb="2">
      <t>カミス</t>
    </rPh>
    <rPh sb="2" eb="3">
      <t>２</t>
    </rPh>
    <phoneticPr fontId="1"/>
  </si>
  <si>
    <t>波崎三</t>
    <rPh sb="0" eb="2">
      <t>ハサキ</t>
    </rPh>
    <rPh sb="2" eb="3">
      <t>３</t>
    </rPh>
    <phoneticPr fontId="1"/>
  </si>
  <si>
    <t>２位トーナメント</t>
    <phoneticPr fontId="1"/>
  </si>
  <si>
    <t>松戸三</t>
    <rPh sb="0" eb="2">
      <t>マツド</t>
    </rPh>
    <rPh sb="2" eb="3">
      <t>３</t>
    </rPh>
    <phoneticPr fontId="1"/>
  </si>
  <si>
    <t>6             2</t>
    <phoneticPr fontId="1"/>
  </si>
  <si>
    <t>PK2</t>
    <phoneticPr fontId="1"/>
  </si>
  <si>
    <r>
      <t xml:space="preserve">  a3</t>
    </r>
    <r>
      <rPr>
        <sz val="10.5"/>
        <color rgb="FF000000"/>
        <rFont val="ＭＳ Ｐ明朝"/>
        <family val="1"/>
        <charset val="128"/>
      </rPr>
      <t>　12:00</t>
    </r>
    <phoneticPr fontId="1"/>
  </si>
  <si>
    <t>Aグロック2位</t>
    <rPh sb="6" eb="7">
      <t>イ</t>
    </rPh>
    <phoneticPr fontId="1"/>
  </si>
  <si>
    <t>Bブロック2位</t>
    <rPh sb="6" eb="7">
      <t>イ</t>
    </rPh>
    <phoneticPr fontId="1"/>
  </si>
  <si>
    <t>Cブロック2位</t>
    <rPh sb="6" eb="7">
      <t>イ</t>
    </rPh>
    <phoneticPr fontId="1"/>
  </si>
  <si>
    <t>Dブロック2位</t>
    <rPh sb="6" eb="7">
      <t>イ</t>
    </rPh>
    <phoneticPr fontId="1"/>
  </si>
  <si>
    <t>３位トーナメント</t>
    <phoneticPr fontId="1"/>
  </si>
  <si>
    <t>PK3</t>
    <phoneticPr fontId="1"/>
  </si>
  <si>
    <r>
      <t>a4</t>
    </r>
    <r>
      <rPr>
        <sz val="10.5"/>
        <color rgb="FF000000"/>
        <rFont val="ＭＳ Ｐ明朝"/>
        <family val="1"/>
        <charset val="128"/>
      </rPr>
      <t>　</t>
    </r>
    <r>
      <rPr>
        <sz val="10.5"/>
        <color rgb="FF000000"/>
        <rFont val="Times New Roman"/>
        <family val="1"/>
      </rPr>
      <t>13:00</t>
    </r>
    <phoneticPr fontId="1"/>
  </si>
  <si>
    <r>
      <t xml:space="preserve">  a3</t>
    </r>
    <r>
      <rPr>
        <sz val="10.5"/>
        <color rgb="FF000000"/>
        <rFont val="ＭＳ Ｐ明朝"/>
        <family val="1"/>
        <charset val="128"/>
      </rPr>
      <t>　12:00</t>
    </r>
    <phoneticPr fontId="1"/>
  </si>
  <si>
    <r>
      <t>a1</t>
    </r>
    <r>
      <rPr>
        <sz val="10.5"/>
        <color rgb="FF000000"/>
        <rFont val="ＭＳ Ｐ明朝"/>
        <family val="1"/>
        <charset val="128"/>
      </rPr>
      <t>　9:00</t>
    </r>
    <phoneticPr fontId="1"/>
  </si>
  <si>
    <r>
      <t>a2</t>
    </r>
    <r>
      <rPr>
        <sz val="10.5"/>
        <color rgb="FF000000"/>
        <rFont val="ＭＳ Ｐ明朝"/>
        <family val="1"/>
        <charset val="128"/>
      </rPr>
      <t>　10:00</t>
    </r>
    <phoneticPr fontId="1"/>
  </si>
  <si>
    <t>常盤平</t>
    <rPh sb="0" eb="3">
      <t>トキワタイラ</t>
    </rPh>
    <phoneticPr fontId="1"/>
  </si>
  <si>
    <t>Aグロック３位</t>
    <rPh sb="6" eb="7">
      <t>イ</t>
    </rPh>
    <phoneticPr fontId="1"/>
  </si>
  <si>
    <t>Bブロック３位</t>
    <rPh sb="6" eb="7">
      <t>イ</t>
    </rPh>
    <phoneticPr fontId="1"/>
  </si>
  <si>
    <t>Cブロック３位</t>
    <rPh sb="6" eb="7">
      <t>イ</t>
    </rPh>
    <phoneticPr fontId="1"/>
  </si>
  <si>
    <t>Dブロック３位</t>
    <rPh sb="6" eb="7">
      <t>イ</t>
    </rPh>
    <phoneticPr fontId="1"/>
  </si>
  <si>
    <t>おゆみ野南</t>
    <rPh sb="3" eb="5">
      <t>ノミナミ</t>
    </rPh>
    <phoneticPr fontId="1"/>
  </si>
  <si>
    <t>東海南</t>
    <phoneticPr fontId="1"/>
  </si>
  <si>
    <t>４位トーナメント</t>
    <phoneticPr fontId="1"/>
  </si>
  <si>
    <t>（会場　神栖海浜サッカー場B）</t>
    <rPh sb="1" eb="3">
      <t>カイジョウ</t>
    </rPh>
    <rPh sb="4" eb="6">
      <t>カミス</t>
    </rPh>
    <rPh sb="6" eb="8">
      <t>カイヒン</t>
    </rPh>
    <rPh sb="12" eb="13">
      <t>ジョウ</t>
    </rPh>
    <phoneticPr fontId="1"/>
  </si>
  <si>
    <r>
      <t>a4</t>
    </r>
    <r>
      <rPr>
        <sz val="10.5"/>
        <color rgb="FF000000"/>
        <rFont val="ＭＳ Ｐ明朝"/>
        <family val="1"/>
        <charset val="128"/>
      </rPr>
      <t>　</t>
    </r>
    <r>
      <rPr>
        <sz val="10.5"/>
        <color rgb="FF000000"/>
        <rFont val="Times New Roman"/>
        <family val="1"/>
      </rPr>
      <t>13:00</t>
    </r>
  </si>
  <si>
    <r>
      <t xml:space="preserve">  a3</t>
    </r>
    <r>
      <rPr>
        <sz val="10.5"/>
        <color rgb="FF000000"/>
        <rFont val="ＭＳ Ｐ明朝"/>
        <family val="1"/>
        <charset val="128"/>
      </rPr>
      <t>　12:00</t>
    </r>
    <phoneticPr fontId="1"/>
  </si>
  <si>
    <r>
      <t>a1</t>
    </r>
    <r>
      <rPr>
        <sz val="10.5"/>
        <color rgb="FF000000"/>
        <rFont val="ＭＳ Ｐ明朝"/>
        <family val="1"/>
        <charset val="128"/>
      </rPr>
      <t>　9:00</t>
    </r>
    <phoneticPr fontId="1"/>
  </si>
  <si>
    <r>
      <t>a2</t>
    </r>
    <r>
      <rPr>
        <sz val="10.5"/>
        <color rgb="FF000000"/>
        <rFont val="ＭＳ Ｐ明朝"/>
        <family val="1"/>
        <charset val="128"/>
      </rPr>
      <t>　10:00</t>
    </r>
    <phoneticPr fontId="1"/>
  </si>
  <si>
    <t>神栖四</t>
    <rPh sb="0" eb="2">
      <t>カミス</t>
    </rPh>
    <rPh sb="2" eb="3">
      <t>４</t>
    </rPh>
    <phoneticPr fontId="1"/>
  </si>
  <si>
    <t>Aグロック４位</t>
    <rPh sb="6" eb="7">
      <t>イ</t>
    </rPh>
    <phoneticPr fontId="1"/>
  </si>
  <si>
    <t>Bブロック４位</t>
    <rPh sb="6" eb="7">
      <t>イ</t>
    </rPh>
    <phoneticPr fontId="1"/>
  </si>
  <si>
    <t>Cブロック４位</t>
    <rPh sb="6" eb="7">
      <t>イ</t>
    </rPh>
    <phoneticPr fontId="1"/>
  </si>
  <si>
    <t>Dブロック４位</t>
    <rPh sb="6" eb="7">
      <t>イ</t>
    </rPh>
    <phoneticPr fontId="1"/>
  </si>
  <si>
    <t>安中一</t>
    <rPh sb="0" eb="2">
      <t>アンナカ</t>
    </rPh>
    <rPh sb="2" eb="3">
      <t>１</t>
    </rPh>
    <phoneticPr fontId="1"/>
  </si>
  <si>
    <t>笛吹一宮</t>
    <phoneticPr fontId="1"/>
  </si>
  <si>
    <t>５位トーナメント</t>
    <phoneticPr fontId="1"/>
  </si>
  <si>
    <t>波崎一</t>
    <rPh sb="0" eb="2">
      <t>ハサキ</t>
    </rPh>
    <rPh sb="2" eb="3">
      <t>１</t>
    </rPh>
    <phoneticPr fontId="1"/>
  </si>
  <si>
    <t>勝田二</t>
    <rPh sb="0" eb="2">
      <t>カツタ</t>
    </rPh>
    <rPh sb="2" eb="3">
      <t>２</t>
    </rPh>
    <phoneticPr fontId="1"/>
  </si>
  <si>
    <r>
      <t>a4</t>
    </r>
    <r>
      <rPr>
        <sz val="10.5"/>
        <color rgb="FF000000"/>
        <rFont val="ＭＳ Ｐ明朝"/>
        <family val="1"/>
        <charset val="128"/>
      </rPr>
      <t>　</t>
    </r>
    <r>
      <rPr>
        <sz val="10.5"/>
        <color rgb="FF000000"/>
        <rFont val="Times New Roman"/>
        <family val="1"/>
      </rPr>
      <t>13:00</t>
    </r>
    <phoneticPr fontId="1"/>
  </si>
  <si>
    <t>a1　9:00</t>
  </si>
  <si>
    <t>波崎四</t>
    <rPh sb="0" eb="2">
      <t>ハサキ</t>
    </rPh>
    <rPh sb="2" eb="3">
      <t>４</t>
    </rPh>
    <phoneticPr fontId="1"/>
  </si>
  <si>
    <t>Ｅグロック1位</t>
    <rPh sb="6" eb="7">
      <t>イ</t>
    </rPh>
    <phoneticPr fontId="1"/>
  </si>
  <si>
    <t>Ｆブロック1位</t>
    <rPh sb="6" eb="7">
      <t>イ</t>
    </rPh>
    <phoneticPr fontId="1"/>
  </si>
  <si>
    <t>Ｇブロック1位</t>
    <rPh sb="6" eb="7">
      <t>イ</t>
    </rPh>
    <phoneticPr fontId="1"/>
  </si>
  <si>
    <t>Ｈブロック1位</t>
    <rPh sb="6" eb="7">
      <t>イ</t>
    </rPh>
    <phoneticPr fontId="1"/>
  </si>
  <si>
    <t>下稲吉</t>
    <rPh sb="0" eb="1">
      <t>シモ</t>
    </rPh>
    <rPh sb="1" eb="3">
      <t>イナヨシ</t>
    </rPh>
    <phoneticPr fontId="1"/>
  </si>
  <si>
    <t>波崎四</t>
    <phoneticPr fontId="1"/>
  </si>
  <si>
    <t>６位トーナメント</t>
    <phoneticPr fontId="1"/>
  </si>
  <si>
    <t>銚子五</t>
    <rPh sb="0" eb="2">
      <t>チョウシ</t>
    </rPh>
    <rPh sb="2" eb="3">
      <t>５</t>
    </rPh>
    <phoneticPr fontId="1"/>
  </si>
  <si>
    <t>潮来二</t>
    <rPh sb="0" eb="3">
      <t>イタコ２</t>
    </rPh>
    <phoneticPr fontId="1"/>
  </si>
  <si>
    <r>
      <t>a4</t>
    </r>
    <r>
      <rPr>
        <sz val="10.5"/>
        <color rgb="FF000000"/>
        <rFont val="ＭＳ Ｐ明朝"/>
        <family val="1"/>
        <charset val="128"/>
      </rPr>
      <t>　</t>
    </r>
    <r>
      <rPr>
        <sz val="10.5"/>
        <color rgb="FF000000"/>
        <rFont val="Times New Roman"/>
        <family val="1"/>
      </rPr>
      <t>13:00</t>
    </r>
    <phoneticPr fontId="1"/>
  </si>
  <si>
    <t>Ｅグロック2位</t>
    <rPh sb="6" eb="7">
      <t>イ</t>
    </rPh>
    <phoneticPr fontId="1"/>
  </si>
  <si>
    <t>Ｆブロック2位</t>
    <rPh sb="6" eb="7">
      <t>イ</t>
    </rPh>
    <phoneticPr fontId="1"/>
  </si>
  <si>
    <t>Ｇブロック2位</t>
    <rPh sb="6" eb="7">
      <t>イ</t>
    </rPh>
    <phoneticPr fontId="1"/>
  </si>
  <si>
    <t>Ｈブロック2位</t>
    <rPh sb="6" eb="7">
      <t>イ</t>
    </rPh>
    <phoneticPr fontId="1"/>
  </si>
  <si>
    <t>神栖三</t>
    <rPh sb="0" eb="2">
      <t>カミス</t>
    </rPh>
    <rPh sb="2" eb="3">
      <t>３</t>
    </rPh>
    <phoneticPr fontId="1"/>
  </si>
  <si>
    <t>７位トーナメント</t>
    <phoneticPr fontId="1"/>
  </si>
  <si>
    <t>波崎二</t>
    <rPh sb="0" eb="2">
      <t>ハサキ</t>
    </rPh>
    <rPh sb="2" eb="3">
      <t>２</t>
    </rPh>
    <phoneticPr fontId="1"/>
  </si>
  <si>
    <t>神栖一</t>
    <rPh sb="0" eb="2">
      <t>カミス</t>
    </rPh>
    <rPh sb="2" eb="3">
      <t>１</t>
    </rPh>
    <phoneticPr fontId="1"/>
  </si>
  <si>
    <t>　　　南中山</t>
    <rPh sb="3" eb="6">
      <t>ミナミナカヤマ</t>
    </rPh>
    <phoneticPr fontId="1"/>
  </si>
  <si>
    <t>Ｅグロック３位</t>
    <rPh sb="6" eb="7">
      <t>イ</t>
    </rPh>
    <phoneticPr fontId="1"/>
  </si>
  <si>
    <t>Ｆブロック３位</t>
    <rPh sb="6" eb="7">
      <t>イ</t>
    </rPh>
    <phoneticPr fontId="1"/>
  </si>
  <si>
    <t>Ｇブロック３位</t>
    <rPh sb="6" eb="7">
      <t>イ</t>
    </rPh>
    <phoneticPr fontId="1"/>
  </si>
  <si>
    <t>Ｈブロック３位</t>
    <rPh sb="6" eb="7">
      <t>イ</t>
    </rPh>
    <phoneticPr fontId="1"/>
  </si>
  <si>
    <t>８位トーナメント</t>
    <phoneticPr fontId="1"/>
  </si>
  <si>
    <r>
      <t xml:space="preserve">  a3</t>
    </r>
    <r>
      <rPr>
        <sz val="10.5"/>
        <color rgb="FF000000"/>
        <rFont val="ＭＳ Ｐ明朝"/>
        <family val="1"/>
        <charset val="128"/>
      </rPr>
      <t>　12:00</t>
    </r>
    <phoneticPr fontId="1"/>
  </si>
  <si>
    <r>
      <t>a1</t>
    </r>
    <r>
      <rPr>
        <sz val="10.5"/>
        <color rgb="FF000000"/>
        <rFont val="ＭＳ Ｐ明朝"/>
        <family val="1"/>
        <charset val="128"/>
      </rPr>
      <t>　9:00</t>
    </r>
    <phoneticPr fontId="1"/>
  </si>
  <si>
    <r>
      <t>a2</t>
    </r>
    <r>
      <rPr>
        <sz val="10.5"/>
        <color rgb="FF000000"/>
        <rFont val="ＭＳ Ｐ明朝"/>
        <family val="1"/>
        <charset val="128"/>
      </rPr>
      <t>　10:00</t>
    </r>
    <phoneticPr fontId="1"/>
  </si>
  <si>
    <t>Ｅグロック４位</t>
    <rPh sb="6" eb="7">
      <t>イ</t>
    </rPh>
    <phoneticPr fontId="1"/>
  </si>
  <si>
    <t>Ｆブロック４位</t>
    <rPh sb="6" eb="7">
      <t>イ</t>
    </rPh>
    <phoneticPr fontId="1"/>
  </si>
  <si>
    <t>Ｇブロック４位</t>
    <rPh sb="6" eb="7">
      <t>イ</t>
    </rPh>
    <phoneticPr fontId="1"/>
  </si>
  <si>
    <t>Ｈブロック４位</t>
    <rPh sb="6" eb="7">
      <t>イ</t>
    </rPh>
    <phoneticPr fontId="1"/>
  </si>
  <si>
    <t>坂　本</t>
    <rPh sb="0" eb="1">
      <t>サカ</t>
    </rPh>
    <rPh sb="2" eb="3">
      <t>ホン</t>
    </rPh>
    <phoneticPr fontId="1"/>
  </si>
  <si>
    <t>鹿　島</t>
    <rPh sb="0" eb="1">
      <t>ロク</t>
    </rPh>
    <rPh sb="2" eb="3">
      <t>シマ</t>
    </rPh>
    <phoneticPr fontId="1"/>
  </si>
  <si>
    <t>平　井</t>
    <rPh sb="0" eb="1">
      <t>タイラ</t>
    </rPh>
    <rPh sb="2" eb="3">
      <t>イ</t>
    </rPh>
    <phoneticPr fontId="1"/>
  </si>
  <si>
    <t>麻　生</t>
    <rPh sb="0" eb="1">
      <t>アサ</t>
    </rPh>
    <rPh sb="2" eb="3">
      <t>セイ</t>
    </rPh>
    <phoneticPr fontId="1"/>
  </si>
  <si>
    <t>在　家</t>
    <rPh sb="0" eb="1">
      <t>ザイ</t>
    </rPh>
    <rPh sb="2" eb="3">
      <t>イエ</t>
    </rPh>
    <phoneticPr fontId="1"/>
  </si>
  <si>
    <t>平　三</t>
    <rPh sb="0" eb="1">
      <t>タイ</t>
    </rPh>
    <rPh sb="2" eb="3">
      <t>サン</t>
    </rPh>
    <phoneticPr fontId="1"/>
  </si>
  <si>
    <t>鬼　怒</t>
    <rPh sb="0" eb="1">
      <t>オニ</t>
    </rPh>
    <rPh sb="2" eb="3">
      <t>ド</t>
    </rPh>
    <phoneticPr fontId="1"/>
  </si>
  <si>
    <t>平　一</t>
    <rPh sb="0" eb="1">
      <t>タイ</t>
    </rPh>
    <rPh sb="2" eb="3">
      <t>イチ</t>
    </rPh>
    <phoneticPr fontId="1"/>
  </si>
  <si>
    <t>新　里</t>
    <rPh sb="0" eb="1">
      <t>シン</t>
    </rPh>
    <rPh sb="2" eb="3">
      <t>サト</t>
    </rPh>
    <phoneticPr fontId="1"/>
  </si>
  <si>
    <t>植　田</t>
    <rPh sb="0" eb="1">
      <t>ショク</t>
    </rPh>
    <rPh sb="2" eb="3">
      <t>タ</t>
    </rPh>
    <phoneticPr fontId="1"/>
  </si>
  <si>
    <t>○１日目（５月３日）予選リーグ</t>
    <rPh sb="2" eb="4">
      <t>ニチメ</t>
    </rPh>
    <rPh sb="6" eb="7">
      <t>ガツ</t>
    </rPh>
    <rPh sb="8" eb="9">
      <t>ニチ</t>
    </rPh>
    <rPh sb="10" eb="12">
      <t>ヨセン</t>
    </rPh>
    <phoneticPr fontId="1"/>
  </si>
  <si>
    <t xml:space="preserve">　☆１次リーグ戦表
</t>
    <rPh sb="3" eb="4">
      <t>ジ</t>
    </rPh>
    <rPh sb="7" eb="8">
      <t>セン</t>
    </rPh>
    <rPh sb="8" eb="9">
      <t>ヒョウ</t>
    </rPh>
    <phoneticPr fontId="1"/>
  </si>
  <si>
    <t>　　Ａブロック</t>
    <phoneticPr fontId="1"/>
  </si>
  <si>
    <t>　　Ｂブロック</t>
    <phoneticPr fontId="1"/>
  </si>
  <si>
    <t>　　Ｃブロック</t>
    <phoneticPr fontId="1"/>
  </si>
  <si>
    <t>　　Ｄブロック</t>
    <phoneticPr fontId="1"/>
  </si>
  <si>
    <t>　　Ｅブロック</t>
    <phoneticPr fontId="1"/>
  </si>
  <si>
    <t>　　Ｆブロック</t>
    <phoneticPr fontId="1"/>
  </si>
  <si>
    <t>　　Ｇブロック</t>
    <phoneticPr fontId="1"/>
  </si>
  <si>
    <t>　　Ｈブロック</t>
    <phoneticPr fontId="1"/>
  </si>
  <si>
    <t>銚子五</t>
    <rPh sb="0" eb="3">
      <t>チョウシ５</t>
    </rPh>
    <phoneticPr fontId="1"/>
  </si>
  <si>
    <t>下稲吉</t>
    <rPh sb="0" eb="3">
      <t>シモイナヨシ</t>
    </rPh>
    <phoneticPr fontId="1"/>
  </si>
  <si>
    <t>笛吹一宮</t>
    <rPh sb="0" eb="4">
      <t>フエフキイチノミヤ</t>
    </rPh>
    <phoneticPr fontId="1"/>
  </si>
  <si>
    <t>神栖四</t>
    <rPh sb="0" eb="3">
      <t>カミス４</t>
    </rPh>
    <phoneticPr fontId="1"/>
  </si>
  <si>
    <t>勝田二</t>
    <rPh sb="0" eb="3">
      <t>カツタ２</t>
    </rPh>
    <phoneticPr fontId="1"/>
  </si>
  <si>
    <t>平　三</t>
    <rPh sb="0" eb="1">
      <t>タイラ</t>
    </rPh>
    <rPh sb="2" eb="3">
      <t>３</t>
    </rPh>
    <phoneticPr fontId="1"/>
  </si>
  <si>
    <t>神栖三</t>
    <rPh sb="0" eb="3">
      <t>カミス３</t>
    </rPh>
    <phoneticPr fontId="1"/>
  </si>
  <si>
    <t>東浦和</t>
    <rPh sb="0" eb="3">
      <t>ヒガシウラワ</t>
    </rPh>
    <phoneticPr fontId="1"/>
  </si>
  <si>
    <t>南中山</t>
    <rPh sb="0" eb="3">
      <t>ミナミナカヤマ</t>
    </rPh>
    <phoneticPr fontId="1"/>
  </si>
  <si>
    <t>東海南</t>
    <rPh sb="0" eb="3">
      <t>トウカイミナミ</t>
    </rPh>
    <phoneticPr fontId="1"/>
  </si>
  <si>
    <t>平　一</t>
    <rPh sb="0" eb="1">
      <t>タイラ</t>
    </rPh>
    <rPh sb="2" eb="3">
      <t>イチ</t>
    </rPh>
    <phoneticPr fontId="1"/>
  </si>
  <si>
    <t>安中一</t>
    <rPh sb="0" eb="3">
      <t>アンナカ１</t>
    </rPh>
    <phoneticPr fontId="1"/>
  </si>
  <si>
    <t>波崎三</t>
    <rPh sb="0" eb="3">
      <t>ハサキ３</t>
    </rPh>
    <phoneticPr fontId="1"/>
  </si>
  <si>
    <t>松戸三</t>
    <rPh sb="0" eb="3">
      <t>マツド３</t>
    </rPh>
    <phoneticPr fontId="1"/>
  </si>
  <si>
    <r>
      <t>0</t>
    </r>
    <r>
      <rPr>
        <sz val="10.5"/>
        <color rgb="FF000000"/>
        <rFont val="ＭＳ Ｐ明朝"/>
        <family val="1"/>
        <charset val="128"/>
      </rPr>
      <t>　　　</t>
    </r>
    <r>
      <rPr>
        <sz val="10.5"/>
        <color rgb="FF000000"/>
        <rFont val="Times New Roman"/>
        <family val="1"/>
      </rPr>
      <t>PK5</t>
    </r>
    <phoneticPr fontId="1"/>
  </si>
  <si>
    <t>平 井</t>
    <rPh sb="0" eb="1">
      <t>タイラ</t>
    </rPh>
    <rPh sb="2" eb="3">
      <t>イ</t>
    </rPh>
    <phoneticPr fontId="1"/>
  </si>
  <si>
    <t>坂 本</t>
    <rPh sb="0" eb="1">
      <t>サカ</t>
    </rPh>
    <rPh sb="2" eb="3">
      <t>ホン</t>
    </rPh>
    <phoneticPr fontId="1"/>
  </si>
  <si>
    <t>鹿 島</t>
    <rPh sb="0" eb="1">
      <t>ロク</t>
    </rPh>
    <rPh sb="2" eb="3">
      <t>シマ</t>
    </rPh>
    <phoneticPr fontId="1"/>
  </si>
  <si>
    <t>　　　鹿 島</t>
    <rPh sb="3" eb="4">
      <t>シカ</t>
    </rPh>
    <rPh sb="5" eb="6">
      <t>シマ</t>
    </rPh>
    <phoneticPr fontId="1"/>
  </si>
  <si>
    <t>麻 生</t>
    <rPh sb="0" eb="1">
      <t>アサ</t>
    </rPh>
    <rPh sb="2" eb="3">
      <t>セイ</t>
    </rPh>
    <phoneticPr fontId="1"/>
  </si>
  <si>
    <t>在 家</t>
    <rPh sb="0" eb="1">
      <t>ザイ</t>
    </rPh>
    <rPh sb="2" eb="3">
      <t>イエ</t>
    </rPh>
    <phoneticPr fontId="1"/>
  </si>
  <si>
    <t>　　　在 家</t>
    <rPh sb="3" eb="4">
      <t>ザイ</t>
    </rPh>
    <rPh sb="5" eb="6">
      <t>イエ</t>
    </rPh>
    <phoneticPr fontId="1"/>
  </si>
  <si>
    <t>　　  麻 生</t>
    <rPh sb="4" eb="5">
      <t>アサ</t>
    </rPh>
    <rPh sb="6" eb="7">
      <t>セイ</t>
    </rPh>
    <phoneticPr fontId="1"/>
  </si>
  <si>
    <t>新 里</t>
    <rPh sb="0" eb="1">
      <t>シン</t>
    </rPh>
    <rPh sb="2" eb="3">
      <t>サト</t>
    </rPh>
    <phoneticPr fontId="1"/>
  </si>
  <si>
    <t>　　　新  里</t>
    <rPh sb="3" eb="4">
      <t>シン</t>
    </rPh>
    <rPh sb="6" eb="7">
      <t>サト</t>
    </rPh>
    <phoneticPr fontId="1"/>
  </si>
  <si>
    <t>平  一</t>
    <rPh sb="0" eb="1">
      <t>タイラ</t>
    </rPh>
    <rPh sb="3" eb="4">
      <t>１</t>
    </rPh>
    <phoneticPr fontId="1"/>
  </si>
  <si>
    <t>平  三</t>
    <rPh sb="0" eb="1">
      <t>タイラ</t>
    </rPh>
    <rPh sb="3" eb="4">
      <t>３</t>
    </rPh>
    <phoneticPr fontId="1"/>
  </si>
  <si>
    <t>　    植  田</t>
    <rPh sb="5" eb="6">
      <t>ショク</t>
    </rPh>
    <rPh sb="8" eb="9">
      <t>タ</t>
    </rPh>
    <phoneticPr fontId="1"/>
  </si>
  <si>
    <t>植 田</t>
    <rPh sb="0" eb="1">
      <t>ショク</t>
    </rPh>
    <rPh sb="2" eb="3">
      <t>タ</t>
    </rPh>
    <phoneticPr fontId="1"/>
  </si>
  <si>
    <t>敢闘賞：波崎三中</t>
    <rPh sb="0" eb="3">
      <t>カントウショウ</t>
    </rPh>
    <rPh sb="4" eb="7">
      <t>ハサキ３</t>
    </rPh>
    <rPh sb="7" eb="8">
      <t>チュウ</t>
    </rPh>
    <phoneticPr fontId="1"/>
  </si>
  <si>
    <t>優勝：　　神栖二中</t>
    <rPh sb="0" eb="2">
      <t>ユウショウ</t>
    </rPh>
    <rPh sb="5" eb="7">
      <t>カミス</t>
    </rPh>
    <rPh sb="7" eb="8">
      <t>２</t>
    </rPh>
    <rPh sb="8" eb="9">
      <t>チュウ</t>
    </rPh>
    <phoneticPr fontId="1"/>
  </si>
  <si>
    <t>準優勝：平井中</t>
    <rPh sb="0" eb="3">
      <t>ジュンユウショウ</t>
    </rPh>
    <rPh sb="4" eb="6">
      <t>ヒライ</t>
    </rPh>
    <rPh sb="6" eb="7">
      <t>チュウ</t>
    </rPh>
    <phoneticPr fontId="1"/>
  </si>
  <si>
    <t>第3位：常陸大宮中</t>
    <rPh sb="0" eb="1">
      <t>ダイ</t>
    </rPh>
    <rPh sb="2" eb="3">
      <t>イ</t>
    </rPh>
    <rPh sb="4" eb="6">
      <t>ヒタチ</t>
    </rPh>
    <rPh sb="6" eb="8">
      <t>オオミヤ</t>
    </rPh>
    <rPh sb="8" eb="9">
      <t>チュウ</t>
    </rPh>
    <phoneticPr fontId="1"/>
  </si>
  <si>
    <t>松戸三中</t>
    <rPh sb="0" eb="2">
      <t>マツド</t>
    </rPh>
    <rPh sb="2" eb="3">
      <t>３</t>
    </rPh>
    <rPh sb="3" eb="4">
      <t>チュウ</t>
    </rPh>
    <phoneticPr fontId="1"/>
  </si>
  <si>
    <t>鹿 島 中</t>
    <rPh sb="0" eb="1">
      <t>ロク</t>
    </rPh>
    <rPh sb="2" eb="3">
      <t>シマ</t>
    </rPh>
    <rPh sb="4" eb="5">
      <t>チュウ</t>
    </rPh>
    <phoneticPr fontId="1"/>
  </si>
  <si>
    <t>東海南中</t>
    <rPh sb="3" eb="4">
      <t>チュウ</t>
    </rPh>
    <phoneticPr fontId="1"/>
  </si>
  <si>
    <t>麻 生 中</t>
    <rPh sb="0" eb="1">
      <t>アサ</t>
    </rPh>
    <rPh sb="2" eb="3">
      <t>セイ</t>
    </rPh>
    <rPh sb="4" eb="5">
      <t>チュウ</t>
    </rPh>
    <phoneticPr fontId="1"/>
  </si>
  <si>
    <t>在 家 中</t>
    <rPh sb="0" eb="1">
      <t>ザイ</t>
    </rPh>
    <rPh sb="2" eb="3">
      <t>イエ</t>
    </rPh>
    <rPh sb="4" eb="5">
      <t>チュウ</t>
    </rPh>
    <phoneticPr fontId="1"/>
  </si>
  <si>
    <t>笛吹一宮中</t>
    <rPh sb="4" eb="5">
      <t>チュウ</t>
    </rPh>
    <phoneticPr fontId="1"/>
  </si>
  <si>
    <t>波崎一中</t>
    <rPh sb="0" eb="2">
      <t>ハサキ</t>
    </rPh>
    <rPh sb="2" eb="3">
      <t>１</t>
    </rPh>
    <rPh sb="3" eb="4">
      <t>チュウ</t>
    </rPh>
    <phoneticPr fontId="1"/>
  </si>
  <si>
    <t>勝田二中</t>
    <rPh sb="0" eb="2">
      <t>カツタ</t>
    </rPh>
    <rPh sb="2" eb="3">
      <t>２</t>
    </rPh>
    <rPh sb="3" eb="4">
      <t>チュウ</t>
    </rPh>
    <phoneticPr fontId="1"/>
  </si>
  <si>
    <t>銚子五中</t>
    <rPh sb="0" eb="2">
      <t>チョウシ</t>
    </rPh>
    <rPh sb="2" eb="3">
      <t>５</t>
    </rPh>
    <rPh sb="3" eb="4">
      <t>チュウ</t>
    </rPh>
    <phoneticPr fontId="1"/>
  </si>
  <si>
    <t>潮来二中</t>
    <rPh sb="0" eb="3">
      <t>イタコ２</t>
    </rPh>
    <rPh sb="3" eb="4">
      <t>チュウ</t>
    </rPh>
    <phoneticPr fontId="1"/>
  </si>
  <si>
    <t>波崎二中</t>
    <rPh sb="0" eb="2">
      <t>ハサキ</t>
    </rPh>
    <rPh sb="2" eb="3">
      <t>２</t>
    </rPh>
    <rPh sb="3" eb="4">
      <t>チュウ</t>
    </rPh>
    <phoneticPr fontId="1"/>
  </si>
  <si>
    <t>南中山中</t>
    <rPh sb="0" eb="1">
      <t>ミナミ</t>
    </rPh>
    <rPh sb="1" eb="3">
      <t>ナカヤマ</t>
    </rPh>
    <rPh sb="3" eb="4">
      <t>チュウ</t>
    </rPh>
    <phoneticPr fontId="1"/>
  </si>
  <si>
    <t>旭　中</t>
    <rPh sb="0" eb="1">
      <t>アサヒ</t>
    </rPh>
    <rPh sb="2" eb="3">
      <t>チュウ</t>
    </rPh>
    <phoneticPr fontId="1"/>
  </si>
  <si>
    <t>植 田 中</t>
    <rPh sb="0" eb="1">
      <t>ショク</t>
    </rPh>
    <rPh sb="2" eb="3">
      <t>タ</t>
    </rPh>
    <rPh sb="4" eb="5">
      <t>チュウ</t>
    </rPh>
    <phoneticPr fontId="1"/>
  </si>
  <si>
    <t xml:space="preserve">     常陸大宮</t>
    <rPh sb="5" eb="9">
      <t>ヒタチオオミヤ</t>
    </rPh>
    <phoneticPr fontId="1"/>
  </si>
  <si>
    <t>　　  勝田二</t>
    <rPh sb="4" eb="7">
      <t>カツタ２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</si>
</sst>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Ｐ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rgb="FFFF0000"/>
      </bottom>
      <diagonal/>
    </border>
    <border>
      <left/>
      <right style="thick">
        <color rgb="FFFF0000"/>
      </right>
      <top style="thick">
        <color indexed="64"/>
      </top>
      <bottom style="thick">
        <color rgb="FFFF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n">
        <color rgb="FF00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Fill="1" applyBorder="1" applyAlignment="1"/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6" fillId="0" borderId="0" xfId="0" applyFont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2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vertical="center" wrapText="1"/>
    </xf>
    <xf numFmtId="0" fontId="0" fillId="0" borderId="30" xfId="0" applyBorder="1">
      <alignment vertical="center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horizontal="right" vertical="center" wrapText="1"/>
    </xf>
    <xf numFmtId="0" fontId="6" fillId="0" borderId="37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29" xfId="0" applyFont="1" applyBorder="1" applyAlignment="1">
      <alignment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0" fillId="0" borderId="32" xfId="0" applyBorder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0" fillId="0" borderId="39" xfId="0" applyBorder="1">
      <alignment vertical="center"/>
    </xf>
    <xf numFmtId="0" fontId="6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7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6" fillId="0" borderId="43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7"/>
  <sheetViews>
    <sheetView zoomScaleNormal="100" workbookViewId="0">
      <selection activeCell="AI15" sqref="AI15"/>
    </sheetView>
  </sheetViews>
  <sheetFormatPr defaultRowHeight="18.75" x14ac:dyDescent="0.15"/>
  <cols>
    <col min="1" max="1" width="13" customWidth="1"/>
    <col min="2" max="2" width="4.75" customWidth="1"/>
    <col min="3" max="3" width="3.75" customWidth="1"/>
    <col min="4" max="4" width="2.875" customWidth="1"/>
    <col min="5" max="5" width="3.75" customWidth="1"/>
    <col min="6" max="6" width="4.75" customWidth="1"/>
    <col min="7" max="7" width="3.75" customWidth="1"/>
    <col min="8" max="8" width="2.875" customWidth="1"/>
    <col min="9" max="9" width="3.75" customWidth="1"/>
    <col min="10" max="10" width="4.75" customWidth="1"/>
    <col min="11" max="11" width="3.75" customWidth="1"/>
    <col min="12" max="12" width="2.875" customWidth="1"/>
    <col min="13" max="13" width="3.75" customWidth="1"/>
    <col min="14" max="14" width="4.75" customWidth="1"/>
    <col min="15" max="15" width="3.75" customWidth="1"/>
    <col min="16" max="16" width="2.875" customWidth="1"/>
    <col min="17" max="17" width="3.75" customWidth="1"/>
    <col min="18" max="19" width="3.75" hidden="1" customWidth="1"/>
    <col min="20" max="22" width="6.375" style="3" customWidth="1"/>
    <col min="24" max="24" width="4.25" style="3" hidden="1" customWidth="1"/>
    <col min="25" max="25" width="9" style="23" hidden="1" customWidth="1"/>
    <col min="26" max="26" width="4" style="3" hidden="1" customWidth="1"/>
    <col min="27" max="27" width="6.375" style="13" hidden="1" customWidth="1"/>
    <col min="28" max="28" width="4.375" style="3" hidden="1" customWidth="1"/>
    <col min="29" max="29" width="6.375" style="13" hidden="1" customWidth="1"/>
    <col min="30" max="30" width="4" hidden="1" customWidth="1"/>
    <col min="31" max="31" width="9" style="23" hidden="1" customWidth="1"/>
    <col min="32" max="33" width="9" hidden="1" customWidth="1"/>
  </cols>
  <sheetData>
    <row r="1" spans="1:33" ht="28.15" customHeight="1" x14ac:dyDescent="0.15">
      <c r="A1" t="s">
        <v>151</v>
      </c>
      <c r="G1" s="94" t="s">
        <v>152</v>
      </c>
      <c r="H1" s="94"/>
      <c r="I1" s="94"/>
      <c r="J1" s="94"/>
      <c r="K1" s="94"/>
      <c r="L1" s="94"/>
      <c r="M1" s="94"/>
    </row>
    <row r="2" spans="1:33" ht="28.15" customHeight="1" x14ac:dyDescent="0.15">
      <c r="A2" s="31" t="s">
        <v>153</v>
      </c>
      <c r="B2" s="2"/>
      <c r="C2" s="31" t="s">
        <v>27</v>
      </c>
      <c r="F2" s="2"/>
      <c r="G2" s="2"/>
      <c r="J2" s="2"/>
      <c r="K2" s="2"/>
      <c r="N2" s="2"/>
      <c r="O2" s="2"/>
      <c r="X2" s="97" t="str">
        <f>C2</f>
        <v>（会場　神栖総合Ａ）</v>
      </c>
      <c r="Y2" s="97"/>
      <c r="Z2" s="97"/>
      <c r="AA2" s="97"/>
      <c r="AB2" s="97"/>
      <c r="AC2" s="97"/>
      <c r="AD2" s="97"/>
      <c r="AE2" s="97"/>
    </row>
    <row r="3" spans="1:33" ht="28.15" customHeight="1" x14ac:dyDescent="0.15">
      <c r="A3" s="1"/>
      <c r="B3" s="96" t="str">
        <f>A4</f>
        <v>神栖二</v>
      </c>
      <c r="C3" s="96"/>
      <c r="D3" s="96"/>
      <c r="E3" s="96"/>
      <c r="F3" s="96" t="str">
        <f>A5</f>
        <v>銚子五</v>
      </c>
      <c r="G3" s="96"/>
      <c r="H3" s="96"/>
      <c r="I3" s="96"/>
      <c r="J3" s="96" t="str">
        <f>A6</f>
        <v>下稲吉</v>
      </c>
      <c r="K3" s="96"/>
      <c r="L3" s="96"/>
      <c r="M3" s="96"/>
      <c r="N3" s="96" t="str">
        <f>A7</f>
        <v>笛吹一宮</v>
      </c>
      <c r="O3" s="96"/>
      <c r="P3" s="96"/>
      <c r="Q3" s="96"/>
      <c r="R3" s="35"/>
      <c r="S3" s="35"/>
      <c r="T3" s="35" t="s">
        <v>8</v>
      </c>
      <c r="U3" s="35" t="s">
        <v>9</v>
      </c>
      <c r="V3" s="35" t="s">
        <v>10</v>
      </c>
      <c r="X3" s="6" t="s">
        <v>0</v>
      </c>
      <c r="Y3" s="24" t="str">
        <f>A4</f>
        <v>神栖二</v>
      </c>
      <c r="Z3" s="4" t="str">
        <f>IF(AA3=AC3,"△",IF(AA3&gt;AC3,"○","×"))</f>
        <v>○</v>
      </c>
      <c r="AA3" s="16">
        <v>2</v>
      </c>
      <c r="AB3" s="5" t="s">
        <v>6</v>
      </c>
      <c r="AC3" s="16">
        <v>0</v>
      </c>
      <c r="AD3" s="4" t="str">
        <f>IF(AA3=AC3,"△",IF(AA3&lt;AC3,"○","×"))</f>
        <v>×</v>
      </c>
      <c r="AE3" s="27" t="str">
        <f>A5</f>
        <v>銚子五</v>
      </c>
      <c r="AG3" s="33" t="s">
        <v>51</v>
      </c>
    </row>
    <row r="4" spans="1:33" ht="28.15" customHeight="1" x14ac:dyDescent="0.15">
      <c r="A4" s="15" t="s">
        <v>11</v>
      </c>
      <c r="B4" s="88"/>
      <c r="C4" s="89"/>
      <c r="D4" s="89"/>
      <c r="E4" s="90"/>
      <c r="F4" s="11" t="str">
        <f>Z3</f>
        <v>○</v>
      </c>
      <c r="G4" s="9">
        <f>AA3</f>
        <v>2</v>
      </c>
      <c r="H4" s="9" t="s">
        <v>7</v>
      </c>
      <c r="I4" s="12">
        <f>AC3</f>
        <v>0</v>
      </c>
      <c r="J4" s="11" t="str">
        <f>Z5</f>
        <v>○</v>
      </c>
      <c r="K4" s="9">
        <f>AA5</f>
        <v>4</v>
      </c>
      <c r="L4" s="9" t="s">
        <v>7</v>
      </c>
      <c r="M4" s="12">
        <f>AC5</f>
        <v>1</v>
      </c>
      <c r="N4" s="11" t="str">
        <f>Z7</f>
        <v>○</v>
      </c>
      <c r="O4" s="9">
        <f>AA7</f>
        <v>2</v>
      </c>
      <c r="P4" s="9" t="s">
        <v>7</v>
      </c>
      <c r="Q4" s="12">
        <f>AC7</f>
        <v>0</v>
      </c>
      <c r="R4" s="12">
        <f>COUNTIF(B4:Q4,"○")*3</f>
        <v>9</v>
      </c>
      <c r="S4" s="12">
        <f>COUNTIF(B4:Q4,"△")</f>
        <v>0</v>
      </c>
      <c r="T4" s="14">
        <f>SUM(R4:S4)</f>
        <v>9</v>
      </c>
      <c r="U4" s="14">
        <f>G4+K4+O4-I4-M4-Q4</f>
        <v>7</v>
      </c>
      <c r="V4" s="22">
        <v>1</v>
      </c>
      <c r="X4" s="17" t="s">
        <v>1</v>
      </c>
      <c r="Y4" s="25" t="str">
        <f>A7</f>
        <v>笛吹一宮</v>
      </c>
      <c r="Z4" s="19" t="str">
        <f t="shared" ref="Z4:Z8" si="0">IF(AA4=AC4,"△",IF(AA4&gt;AC4,"○","×"))</f>
        <v>○</v>
      </c>
      <c r="AA4" s="20">
        <v>2</v>
      </c>
      <c r="AB4" s="18" t="s">
        <v>6</v>
      </c>
      <c r="AC4" s="20">
        <v>1</v>
      </c>
      <c r="AD4" s="19" t="str">
        <f t="shared" ref="AD4:AD8" si="1">IF(AA4=AC4,"△",IF(AA4&lt;AC4,"○","×"))</f>
        <v>×</v>
      </c>
      <c r="AE4" s="28" t="str">
        <f>A6</f>
        <v>下稲吉</v>
      </c>
    </row>
    <row r="5" spans="1:33" ht="28.15" customHeight="1" x14ac:dyDescent="0.15">
      <c r="A5" s="15" t="s">
        <v>161</v>
      </c>
      <c r="B5" s="6" t="str">
        <f>AD3</f>
        <v>×</v>
      </c>
      <c r="C5" s="5">
        <f>I4</f>
        <v>0</v>
      </c>
      <c r="D5" s="9" t="s">
        <v>7</v>
      </c>
      <c r="E5" s="7">
        <f>G4</f>
        <v>2</v>
      </c>
      <c r="F5" s="91"/>
      <c r="G5" s="92"/>
      <c r="H5" s="92"/>
      <c r="I5" s="93"/>
      <c r="J5" s="6" t="str">
        <f>Z8</f>
        <v>×</v>
      </c>
      <c r="K5" s="5">
        <f>AA8</f>
        <v>1</v>
      </c>
      <c r="L5" s="9" t="s">
        <v>7</v>
      </c>
      <c r="M5" s="7">
        <f>AC8</f>
        <v>2</v>
      </c>
      <c r="N5" s="6" t="str">
        <f>AD6</f>
        <v>×</v>
      </c>
      <c r="O5" s="5">
        <f>I7</f>
        <v>0</v>
      </c>
      <c r="P5" s="9" t="s">
        <v>7</v>
      </c>
      <c r="Q5" s="7">
        <f>G7</f>
        <v>4</v>
      </c>
      <c r="R5" s="12">
        <f t="shared" ref="R5:R6" si="2">COUNTIF(B5:Q5,"○")*3</f>
        <v>0</v>
      </c>
      <c r="S5" s="12">
        <f t="shared" ref="S5:S7" si="3">COUNTIF(B5:Q5,"△")</f>
        <v>0</v>
      </c>
      <c r="T5" s="14">
        <f t="shared" ref="T5:T7" si="4">SUM(R5:S5)</f>
        <v>0</v>
      </c>
      <c r="U5" s="14">
        <f>C5+K5+O5-E5-M5-Q5</f>
        <v>-7</v>
      </c>
      <c r="V5" s="15">
        <v>4</v>
      </c>
      <c r="X5" s="17" t="s">
        <v>2</v>
      </c>
      <c r="Y5" s="25" t="str">
        <f>A4</f>
        <v>神栖二</v>
      </c>
      <c r="Z5" s="19" t="str">
        <f t="shared" si="0"/>
        <v>○</v>
      </c>
      <c r="AA5" s="20">
        <v>4</v>
      </c>
      <c r="AB5" s="18" t="s">
        <v>6</v>
      </c>
      <c r="AC5" s="20">
        <v>1</v>
      </c>
      <c r="AD5" s="19" t="str">
        <f t="shared" si="1"/>
        <v>×</v>
      </c>
      <c r="AE5" s="28" t="str">
        <f>A6</f>
        <v>下稲吉</v>
      </c>
    </row>
    <row r="6" spans="1:33" ht="28.15" customHeight="1" x14ac:dyDescent="0.15">
      <c r="A6" s="15" t="s">
        <v>162</v>
      </c>
      <c r="B6" s="6" t="str">
        <f>AD5</f>
        <v>×</v>
      </c>
      <c r="C6" s="5">
        <f>M4</f>
        <v>1</v>
      </c>
      <c r="D6" s="9" t="s">
        <v>7</v>
      </c>
      <c r="E6" s="7">
        <f>K4</f>
        <v>4</v>
      </c>
      <c r="F6" s="6" t="str">
        <f>AD8</f>
        <v>○</v>
      </c>
      <c r="G6" s="5">
        <f>M5</f>
        <v>2</v>
      </c>
      <c r="H6" s="9" t="s">
        <v>7</v>
      </c>
      <c r="I6" s="7">
        <f>K5</f>
        <v>1</v>
      </c>
      <c r="J6" s="91"/>
      <c r="K6" s="92"/>
      <c r="L6" s="92"/>
      <c r="M6" s="93"/>
      <c r="N6" s="6" t="str">
        <f>AD4</f>
        <v>×</v>
      </c>
      <c r="O6" s="5">
        <f>M7</f>
        <v>1</v>
      </c>
      <c r="P6" s="9" t="s">
        <v>7</v>
      </c>
      <c r="Q6" s="7">
        <f>K7</f>
        <v>2</v>
      </c>
      <c r="R6" s="12">
        <f t="shared" si="2"/>
        <v>3</v>
      </c>
      <c r="S6" s="12">
        <f t="shared" si="3"/>
        <v>0</v>
      </c>
      <c r="T6" s="14">
        <f t="shared" si="4"/>
        <v>3</v>
      </c>
      <c r="U6" s="14">
        <f>G6+C6+O6-I6-E6-Q6</f>
        <v>-3</v>
      </c>
      <c r="V6" s="15">
        <v>3</v>
      </c>
      <c r="X6" s="6" t="s">
        <v>3</v>
      </c>
      <c r="Y6" s="24" t="str">
        <f>A7</f>
        <v>笛吹一宮</v>
      </c>
      <c r="Z6" s="4" t="str">
        <f t="shared" si="0"/>
        <v>○</v>
      </c>
      <c r="AA6" s="16">
        <v>4</v>
      </c>
      <c r="AB6" s="5" t="s">
        <v>6</v>
      </c>
      <c r="AC6" s="16">
        <v>0</v>
      </c>
      <c r="AD6" s="4" t="str">
        <f t="shared" si="1"/>
        <v>×</v>
      </c>
      <c r="AE6" s="27" t="str">
        <f>A5</f>
        <v>銚子五</v>
      </c>
    </row>
    <row r="7" spans="1:33" ht="28.15" customHeight="1" x14ac:dyDescent="0.15">
      <c r="A7" s="15" t="s">
        <v>163</v>
      </c>
      <c r="B7" s="6" t="str">
        <f>AD7</f>
        <v>×</v>
      </c>
      <c r="C7" s="5">
        <f>Q4</f>
        <v>0</v>
      </c>
      <c r="D7" s="9" t="s">
        <v>7</v>
      </c>
      <c r="E7" s="7">
        <f>O4</f>
        <v>2</v>
      </c>
      <c r="F7" s="6" t="str">
        <f>Z6</f>
        <v>○</v>
      </c>
      <c r="G7" s="5">
        <f>AA6</f>
        <v>4</v>
      </c>
      <c r="H7" s="9" t="s">
        <v>7</v>
      </c>
      <c r="I7" s="7">
        <f>AC6</f>
        <v>0</v>
      </c>
      <c r="J7" s="6" t="str">
        <f>Z4</f>
        <v>○</v>
      </c>
      <c r="K7" s="5">
        <f>AA4</f>
        <v>2</v>
      </c>
      <c r="L7" s="9" t="s">
        <v>7</v>
      </c>
      <c r="M7" s="7">
        <f>AC4</f>
        <v>1</v>
      </c>
      <c r="N7" s="91"/>
      <c r="O7" s="92"/>
      <c r="P7" s="92"/>
      <c r="Q7" s="93"/>
      <c r="R7" s="12">
        <f>COUNTIF(B7:Q7,"○")*3</f>
        <v>6</v>
      </c>
      <c r="S7" s="12">
        <f t="shared" si="3"/>
        <v>0</v>
      </c>
      <c r="T7" s="14">
        <f t="shared" si="4"/>
        <v>6</v>
      </c>
      <c r="U7" s="14">
        <f>G7+K7+C7-I7-M7-E7</f>
        <v>3</v>
      </c>
      <c r="V7" s="15">
        <v>2</v>
      </c>
      <c r="X7" s="11" t="s">
        <v>4</v>
      </c>
      <c r="Y7" s="26" t="str">
        <f>A4</f>
        <v>神栖二</v>
      </c>
      <c r="Z7" s="8" t="str">
        <f t="shared" si="0"/>
        <v>○</v>
      </c>
      <c r="AA7" s="21">
        <v>2</v>
      </c>
      <c r="AB7" s="9" t="s">
        <v>6</v>
      </c>
      <c r="AC7" s="21">
        <v>0</v>
      </c>
      <c r="AD7" s="8" t="str">
        <f t="shared" si="1"/>
        <v>×</v>
      </c>
      <c r="AE7" s="29" t="str">
        <f>A7</f>
        <v>笛吹一宮</v>
      </c>
    </row>
    <row r="8" spans="1:33" ht="28.15" customHeight="1" x14ac:dyDescent="0.15">
      <c r="X8" s="11" t="s">
        <v>5</v>
      </c>
      <c r="Y8" s="26" t="str">
        <f>A5</f>
        <v>銚子五</v>
      </c>
      <c r="Z8" s="8" t="str">
        <f t="shared" si="0"/>
        <v>×</v>
      </c>
      <c r="AA8" s="21">
        <v>1</v>
      </c>
      <c r="AB8" s="9" t="s">
        <v>6</v>
      </c>
      <c r="AC8" s="21">
        <v>2</v>
      </c>
      <c r="AD8" s="8" t="str">
        <f t="shared" si="1"/>
        <v>○</v>
      </c>
      <c r="AE8" s="29" t="str">
        <f>A6</f>
        <v>下稲吉</v>
      </c>
    </row>
    <row r="9" spans="1:33" ht="28.15" customHeight="1" x14ac:dyDescent="0.15">
      <c r="A9" s="32" t="s">
        <v>154</v>
      </c>
      <c r="C9" s="31" t="s">
        <v>28</v>
      </c>
      <c r="X9" s="95" t="str">
        <f>C9</f>
        <v>（会場　神栖総合Ｂ）</v>
      </c>
      <c r="Y9" s="95"/>
      <c r="Z9" s="95"/>
      <c r="AA9" s="95"/>
      <c r="AB9" s="95"/>
      <c r="AC9" s="95"/>
      <c r="AD9" s="95"/>
      <c r="AE9" s="95"/>
    </row>
    <row r="10" spans="1:33" ht="28.15" customHeight="1" x14ac:dyDescent="0.15">
      <c r="A10" s="1"/>
      <c r="B10" s="96" t="str">
        <f>A11</f>
        <v>神栖四</v>
      </c>
      <c r="C10" s="96"/>
      <c r="D10" s="96"/>
      <c r="E10" s="96"/>
      <c r="F10" s="96" t="str">
        <f>A12</f>
        <v>鹿　島</v>
      </c>
      <c r="G10" s="96"/>
      <c r="H10" s="96"/>
      <c r="I10" s="96"/>
      <c r="J10" s="96" t="str">
        <f>A13</f>
        <v>勝田二</v>
      </c>
      <c r="K10" s="96"/>
      <c r="L10" s="96"/>
      <c r="M10" s="96"/>
      <c r="N10" s="96" t="str">
        <f>A14</f>
        <v>平　三</v>
      </c>
      <c r="O10" s="96"/>
      <c r="P10" s="96"/>
      <c r="Q10" s="96"/>
      <c r="R10" s="35"/>
      <c r="S10" s="35"/>
      <c r="T10" s="35" t="s">
        <v>8</v>
      </c>
      <c r="U10" s="35" t="s">
        <v>9</v>
      </c>
      <c r="V10" s="35" t="s">
        <v>10</v>
      </c>
      <c r="X10" s="6" t="s">
        <v>0</v>
      </c>
      <c r="Y10" s="24" t="str">
        <f>A11</f>
        <v>神栖四</v>
      </c>
      <c r="Z10" s="4" t="str">
        <f>IF(AA10=AC10,"△",IF(AA10&gt;AC10,"○","×"))</f>
        <v>△</v>
      </c>
      <c r="AA10" s="16">
        <v>0</v>
      </c>
      <c r="AB10" s="5" t="s">
        <v>6</v>
      </c>
      <c r="AC10" s="16">
        <v>0</v>
      </c>
      <c r="AD10" s="4" t="str">
        <f>IF(AA10=AC10,"△",IF(AA10&lt;AC10,"○","×"))</f>
        <v>△</v>
      </c>
      <c r="AE10" s="27" t="str">
        <f>A12</f>
        <v>鹿　島</v>
      </c>
    </row>
    <row r="11" spans="1:33" ht="28.15" customHeight="1" x14ac:dyDescent="0.15">
      <c r="A11" s="15" t="s">
        <v>164</v>
      </c>
      <c r="B11" s="88"/>
      <c r="C11" s="89"/>
      <c r="D11" s="89"/>
      <c r="E11" s="90"/>
      <c r="F11" s="11" t="str">
        <f>Z10</f>
        <v>△</v>
      </c>
      <c r="G11" s="9">
        <f>AA10</f>
        <v>0</v>
      </c>
      <c r="H11" s="9" t="s">
        <v>7</v>
      </c>
      <c r="I11" s="12">
        <f>AC10</f>
        <v>0</v>
      </c>
      <c r="J11" s="11" t="str">
        <f>Z12</f>
        <v>△</v>
      </c>
      <c r="K11" s="9">
        <f>AA12</f>
        <v>0</v>
      </c>
      <c r="L11" s="9" t="s">
        <v>7</v>
      </c>
      <c r="M11" s="12">
        <f>AC12</f>
        <v>0</v>
      </c>
      <c r="N11" s="11" t="str">
        <f>Z14</f>
        <v>○</v>
      </c>
      <c r="O11" s="9">
        <f>AA14</f>
        <v>9</v>
      </c>
      <c r="P11" s="9" t="s">
        <v>7</v>
      </c>
      <c r="Q11" s="12">
        <f>AC14</f>
        <v>0</v>
      </c>
      <c r="R11" s="12">
        <f>COUNTIF(B11:Q11,"○")*3</f>
        <v>3</v>
      </c>
      <c r="S11" s="12">
        <f>COUNTIF(B11:Q11,"△")</f>
        <v>2</v>
      </c>
      <c r="T11" s="14">
        <f>SUM(R11:S11)</f>
        <v>5</v>
      </c>
      <c r="U11" s="14">
        <f>G11+K11+O11-I11-M11-Q11</f>
        <v>9</v>
      </c>
      <c r="V11" s="22">
        <v>2</v>
      </c>
      <c r="X11" s="17" t="s">
        <v>1</v>
      </c>
      <c r="Y11" s="25" t="str">
        <f>A14</f>
        <v>平　三</v>
      </c>
      <c r="Z11" s="19" t="str">
        <f t="shared" ref="Z11:Z15" si="5">IF(AA11=AC11,"△",IF(AA11&gt;AC11,"○","×"))</f>
        <v>×</v>
      </c>
      <c r="AA11" s="20">
        <v>0</v>
      </c>
      <c r="AB11" s="18" t="s">
        <v>6</v>
      </c>
      <c r="AC11" s="20">
        <v>8</v>
      </c>
      <c r="AD11" s="19" t="str">
        <f t="shared" ref="AD11:AD15" si="6">IF(AA11=AC11,"△",IF(AA11&lt;AC11,"○","×"))</f>
        <v>○</v>
      </c>
      <c r="AE11" s="28" t="str">
        <f>A13</f>
        <v>勝田二</v>
      </c>
    </row>
    <row r="12" spans="1:33" ht="28.15" customHeight="1" x14ac:dyDescent="0.15">
      <c r="A12" s="15" t="s">
        <v>142</v>
      </c>
      <c r="B12" s="6" t="str">
        <f>AD10</f>
        <v>△</v>
      </c>
      <c r="C12" s="5">
        <f>I11</f>
        <v>0</v>
      </c>
      <c r="D12" s="9" t="s">
        <v>7</v>
      </c>
      <c r="E12" s="7">
        <f>G11</f>
        <v>0</v>
      </c>
      <c r="F12" s="91"/>
      <c r="G12" s="92"/>
      <c r="H12" s="92"/>
      <c r="I12" s="93"/>
      <c r="J12" s="6" t="str">
        <f>Z15</f>
        <v>○</v>
      </c>
      <c r="K12" s="5">
        <f>AA15</f>
        <v>4</v>
      </c>
      <c r="L12" s="9" t="s">
        <v>7</v>
      </c>
      <c r="M12" s="7">
        <f>AC15</f>
        <v>1</v>
      </c>
      <c r="N12" s="6" t="str">
        <f>AD13</f>
        <v>○</v>
      </c>
      <c r="O12" s="5">
        <f>I14</f>
        <v>12</v>
      </c>
      <c r="P12" s="9" t="s">
        <v>7</v>
      </c>
      <c r="Q12" s="7">
        <f>G14</f>
        <v>0</v>
      </c>
      <c r="R12" s="12">
        <f t="shared" ref="R12:R13" si="7">COUNTIF(B12:Q12,"○")*3</f>
        <v>6</v>
      </c>
      <c r="S12" s="12">
        <f t="shared" ref="S12:S14" si="8">COUNTIF(B12:Q12,"△")</f>
        <v>1</v>
      </c>
      <c r="T12" s="14">
        <f t="shared" ref="T12:T14" si="9">SUM(R12:S12)</f>
        <v>7</v>
      </c>
      <c r="U12" s="14">
        <f>C12+K12+O12-E12-M12-Q12</f>
        <v>15</v>
      </c>
      <c r="V12" s="15">
        <v>1</v>
      </c>
      <c r="X12" s="17" t="s">
        <v>2</v>
      </c>
      <c r="Y12" s="25" t="str">
        <f>A11</f>
        <v>神栖四</v>
      </c>
      <c r="Z12" s="19" t="str">
        <f t="shared" si="5"/>
        <v>△</v>
      </c>
      <c r="AA12" s="20">
        <v>0</v>
      </c>
      <c r="AB12" s="18" t="s">
        <v>6</v>
      </c>
      <c r="AC12" s="20">
        <v>0</v>
      </c>
      <c r="AD12" s="19" t="str">
        <f t="shared" si="6"/>
        <v>△</v>
      </c>
      <c r="AE12" s="28" t="str">
        <f>A13</f>
        <v>勝田二</v>
      </c>
    </row>
    <row r="13" spans="1:33" ht="28.15" customHeight="1" x14ac:dyDescent="0.15">
      <c r="A13" s="15" t="s">
        <v>165</v>
      </c>
      <c r="B13" s="6" t="str">
        <f>AD12</f>
        <v>△</v>
      </c>
      <c r="C13" s="5">
        <f>M11</f>
        <v>0</v>
      </c>
      <c r="D13" s="9" t="s">
        <v>7</v>
      </c>
      <c r="E13" s="7">
        <f>K11</f>
        <v>0</v>
      </c>
      <c r="F13" s="6" t="str">
        <f>AD15</f>
        <v>×</v>
      </c>
      <c r="G13" s="5">
        <f>M12</f>
        <v>1</v>
      </c>
      <c r="H13" s="9" t="s">
        <v>7</v>
      </c>
      <c r="I13" s="7">
        <f>K12</f>
        <v>4</v>
      </c>
      <c r="J13" s="91"/>
      <c r="K13" s="92"/>
      <c r="L13" s="92"/>
      <c r="M13" s="93"/>
      <c r="N13" s="6" t="str">
        <f>AD11</f>
        <v>○</v>
      </c>
      <c r="O13" s="5">
        <f>M14</f>
        <v>8</v>
      </c>
      <c r="P13" s="9" t="s">
        <v>7</v>
      </c>
      <c r="Q13" s="7">
        <f>K14</f>
        <v>0</v>
      </c>
      <c r="R13" s="12">
        <f t="shared" si="7"/>
        <v>3</v>
      </c>
      <c r="S13" s="12">
        <f t="shared" si="8"/>
        <v>1</v>
      </c>
      <c r="T13" s="14">
        <f t="shared" si="9"/>
        <v>4</v>
      </c>
      <c r="U13" s="14">
        <f>G13+C13+O13-I13-E13-Q13</f>
        <v>5</v>
      </c>
      <c r="V13" s="15">
        <v>3</v>
      </c>
      <c r="X13" s="6" t="s">
        <v>3</v>
      </c>
      <c r="Y13" s="24" t="str">
        <f>A14</f>
        <v>平　三</v>
      </c>
      <c r="Z13" s="4" t="str">
        <f t="shared" si="5"/>
        <v>×</v>
      </c>
      <c r="AA13" s="16">
        <v>0</v>
      </c>
      <c r="AB13" s="5" t="s">
        <v>6</v>
      </c>
      <c r="AC13" s="16">
        <v>12</v>
      </c>
      <c r="AD13" s="4" t="str">
        <f t="shared" si="6"/>
        <v>○</v>
      </c>
      <c r="AE13" s="27" t="str">
        <f>A12</f>
        <v>鹿　島</v>
      </c>
    </row>
    <row r="14" spans="1:33" ht="28.15" customHeight="1" x14ac:dyDescent="0.15">
      <c r="A14" s="15" t="s">
        <v>166</v>
      </c>
      <c r="B14" s="6" t="str">
        <f>AD14</f>
        <v>×</v>
      </c>
      <c r="C14" s="5">
        <f>Q11</f>
        <v>0</v>
      </c>
      <c r="D14" s="9" t="s">
        <v>7</v>
      </c>
      <c r="E14" s="7">
        <f>O11</f>
        <v>9</v>
      </c>
      <c r="F14" s="6" t="str">
        <f>Z13</f>
        <v>×</v>
      </c>
      <c r="G14" s="5">
        <f>AA13</f>
        <v>0</v>
      </c>
      <c r="H14" s="9" t="s">
        <v>7</v>
      </c>
      <c r="I14" s="7">
        <f>AC13</f>
        <v>12</v>
      </c>
      <c r="J14" s="6" t="str">
        <f>Z11</f>
        <v>×</v>
      </c>
      <c r="K14" s="5">
        <f>AA11</f>
        <v>0</v>
      </c>
      <c r="L14" s="9" t="s">
        <v>7</v>
      </c>
      <c r="M14" s="7">
        <f>AC11</f>
        <v>8</v>
      </c>
      <c r="N14" s="91"/>
      <c r="O14" s="92"/>
      <c r="P14" s="92"/>
      <c r="Q14" s="93"/>
      <c r="R14" s="12">
        <f>COUNTIF(B14:Q14,"○")*3</f>
        <v>0</v>
      </c>
      <c r="S14" s="12">
        <f t="shared" si="8"/>
        <v>0</v>
      </c>
      <c r="T14" s="14">
        <f t="shared" si="9"/>
        <v>0</v>
      </c>
      <c r="U14" s="14">
        <f>G14+K14+C14-I14-M14-E14</f>
        <v>-29</v>
      </c>
      <c r="V14" s="15">
        <v>4</v>
      </c>
      <c r="X14" s="11" t="s">
        <v>4</v>
      </c>
      <c r="Y14" s="26" t="str">
        <f>A11</f>
        <v>神栖四</v>
      </c>
      <c r="Z14" s="8" t="str">
        <f t="shared" si="5"/>
        <v>○</v>
      </c>
      <c r="AA14" s="21">
        <v>9</v>
      </c>
      <c r="AB14" s="9" t="s">
        <v>6</v>
      </c>
      <c r="AC14" s="21">
        <v>0</v>
      </c>
      <c r="AD14" s="8" t="str">
        <f t="shared" si="6"/>
        <v>×</v>
      </c>
      <c r="AE14" s="29" t="str">
        <f>A14</f>
        <v>平　三</v>
      </c>
    </row>
    <row r="15" spans="1:33" ht="28.15" customHeight="1" x14ac:dyDescent="0.15">
      <c r="X15" s="11" t="s">
        <v>5</v>
      </c>
      <c r="Y15" s="26" t="str">
        <f>A12</f>
        <v>鹿　島</v>
      </c>
      <c r="Z15" s="8" t="str">
        <f t="shared" si="5"/>
        <v>○</v>
      </c>
      <c r="AA15" s="21">
        <v>4</v>
      </c>
      <c r="AB15" s="9" t="s">
        <v>6</v>
      </c>
      <c r="AC15" s="21">
        <v>1</v>
      </c>
      <c r="AD15" s="8" t="str">
        <f t="shared" si="6"/>
        <v>×</v>
      </c>
      <c r="AE15" s="29" t="str">
        <f>A13</f>
        <v>勝田二</v>
      </c>
    </row>
    <row r="16" spans="1:33" ht="28.15" customHeight="1" x14ac:dyDescent="0.15">
      <c r="A16" s="32" t="s">
        <v>155</v>
      </c>
      <c r="C16" s="31" t="s">
        <v>29</v>
      </c>
      <c r="X16" s="95" t="str">
        <f>C16</f>
        <v>（会場　神栖海浜サッカー場Ａ）</v>
      </c>
      <c r="Y16" s="95"/>
      <c r="Z16" s="95"/>
      <c r="AA16" s="95"/>
      <c r="AB16" s="95"/>
      <c r="AC16" s="95"/>
      <c r="AD16" s="95"/>
      <c r="AE16" s="95"/>
    </row>
    <row r="17" spans="1:31" ht="28.15" customHeight="1" x14ac:dyDescent="0.15">
      <c r="A17" s="1"/>
      <c r="B17" s="96" t="str">
        <f>A18</f>
        <v>神栖三</v>
      </c>
      <c r="C17" s="96"/>
      <c r="D17" s="96"/>
      <c r="E17" s="96"/>
      <c r="F17" s="96" t="str">
        <f>A19</f>
        <v>平　井</v>
      </c>
      <c r="G17" s="96"/>
      <c r="H17" s="96"/>
      <c r="I17" s="96"/>
      <c r="J17" s="96" t="str">
        <f>A20</f>
        <v>東浦和</v>
      </c>
      <c r="K17" s="96"/>
      <c r="L17" s="96"/>
      <c r="M17" s="96"/>
      <c r="N17" s="96" t="str">
        <f>A21</f>
        <v>南中山</v>
      </c>
      <c r="O17" s="96"/>
      <c r="P17" s="96"/>
      <c r="Q17" s="96"/>
      <c r="R17" s="35"/>
      <c r="S17" s="35"/>
      <c r="T17" s="35" t="s">
        <v>8</v>
      </c>
      <c r="U17" s="35" t="s">
        <v>9</v>
      </c>
      <c r="V17" s="35" t="s">
        <v>10</v>
      </c>
      <c r="X17" s="6" t="s">
        <v>0</v>
      </c>
      <c r="Y17" s="24" t="str">
        <f>A18</f>
        <v>神栖三</v>
      </c>
      <c r="Z17" s="4" t="str">
        <f>IF(AA17=AC17,"△",IF(AA17&gt;AC17,"○","×"))</f>
        <v>△</v>
      </c>
      <c r="AA17" s="16">
        <v>0</v>
      </c>
      <c r="AB17" s="5" t="s">
        <v>6</v>
      </c>
      <c r="AC17" s="16">
        <v>0</v>
      </c>
      <c r="AD17" s="4" t="str">
        <f>IF(AA17=AC17,"△",IF(AA17&lt;AC17,"○","×"))</f>
        <v>△</v>
      </c>
      <c r="AE17" s="27" t="str">
        <f>A19</f>
        <v>平　井</v>
      </c>
    </row>
    <row r="18" spans="1:31" ht="28.15" customHeight="1" x14ac:dyDescent="0.15">
      <c r="A18" s="15" t="s">
        <v>167</v>
      </c>
      <c r="B18" s="88"/>
      <c r="C18" s="89"/>
      <c r="D18" s="89"/>
      <c r="E18" s="90"/>
      <c r="F18" s="11" t="str">
        <f>Z17</f>
        <v>△</v>
      </c>
      <c r="G18" s="9">
        <f>AA17</f>
        <v>0</v>
      </c>
      <c r="H18" s="9" t="s">
        <v>7</v>
      </c>
      <c r="I18" s="12">
        <f>AC17</f>
        <v>0</v>
      </c>
      <c r="J18" s="11" t="str">
        <f>Z19</f>
        <v>×</v>
      </c>
      <c r="K18" s="9">
        <f>AA19</f>
        <v>0</v>
      </c>
      <c r="L18" s="9" t="s">
        <v>7</v>
      </c>
      <c r="M18" s="12">
        <f>AC19</f>
        <v>3</v>
      </c>
      <c r="N18" s="11" t="str">
        <f>Z21</f>
        <v>○</v>
      </c>
      <c r="O18" s="9">
        <f>AA21</f>
        <v>4</v>
      </c>
      <c r="P18" s="9" t="s">
        <v>7</v>
      </c>
      <c r="Q18" s="12">
        <f>AC21</f>
        <v>1</v>
      </c>
      <c r="R18" s="12">
        <f>COUNTIF(B18:Q18,"○")*3</f>
        <v>3</v>
      </c>
      <c r="S18" s="12">
        <f>COUNTIF(B18:Q18,"△")</f>
        <v>1</v>
      </c>
      <c r="T18" s="14">
        <f>SUM(R18:S18)</f>
        <v>4</v>
      </c>
      <c r="U18" s="14">
        <f>G18+K18+O18-I18-M18-Q18</f>
        <v>0</v>
      </c>
      <c r="V18" s="22">
        <v>3</v>
      </c>
      <c r="X18" s="17" t="s">
        <v>1</v>
      </c>
      <c r="Y18" s="25" t="str">
        <f>A21</f>
        <v>南中山</v>
      </c>
      <c r="Z18" s="19" t="str">
        <f t="shared" ref="Z18:Z22" si="10">IF(AA18=AC18,"△",IF(AA18&gt;AC18,"○","×"))</f>
        <v>×</v>
      </c>
      <c r="AA18" s="20">
        <v>0</v>
      </c>
      <c r="AB18" s="18" t="s">
        <v>6</v>
      </c>
      <c r="AC18" s="20">
        <v>2</v>
      </c>
      <c r="AD18" s="19" t="str">
        <f t="shared" ref="AD18:AD22" si="11">IF(AA18=AC18,"△",IF(AA18&lt;AC18,"○","×"))</f>
        <v>○</v>
      </c>
      <c r="AE18" s="28" t="str">
        <f>A20</f>
        <v>東浦和</v>
      </c>
    </row>
    <row r="19" spans="1:31" ht="28.15" customHeight="1" x14ac:dyDescent="0.15">
      <c r="A19" s="15" t="s">
        <v>143</v>
      </c>
      <c r="B19" s="6" t="str">
        <f>AD17</f>
        <v>△</v>
      </c>
      <c r="C19" s="5">
        <f>I18</f>
        <v>0</v>
      </c>
      <c r="D19" s="9" t="s">
        <v>7</v>
      </c>
      <c r="E19" s="7">
        <f>G18</f>
        <v>0</v>
      </c>
      <c r="F19" s="91"/>
      <c r="G19" s="92"/>
      <c r="H19" s="92"/>
      <c r="I19" s="93"/>
      <c r="J19" s="6" t="str">
        <f>Z22</f>
        <v>×</v>
      </c>
      <c r="K19" s="5">
        <f>AA22</f>
        <v>0</v>
      </c>
      <c r="L19" s="9" t="s">
        <v>7</v>
      </c>
      <c r="M19" s="7">
        <f>AC22</f>
        <v>1</v>
      </c>
      <c r="N19" s="6" t="str">
        <f>AD20</f>
        <v>○</v>
      </c>
      <c r="O19" s="5">
        <f>I21</f>
        <v>2</v>
      </c>
      <c r="P19" s="9" t="s">
        <v>7</v>
      </c>
      <c r="Q19" s="7">
        <f>G21</f>
        <v>0</v>
      </c>
      <c r="R19" s="12">
        <f t="shared" ref="R19:R20" si="12">COUNTIF(B19:Q19,"○")*3</f>
        <v>3</v>
      </c>
      <c r="S19" s="12">
        <f t="shared" ref="S19:S21" si="13">COUNTIF(B19:Q19,"△")</f>
        <v>1</v>
      </c>
      <c r="T19" s="14">
        <f t="shared" ref="T19:T21" si="14">SUM(R19:S19)</f>
        <v>4</v>
      </c>
      <c r="U19" s="14">
        <f>C19+K19+O19-E19-M19-Q19</f>
        <v>1</v>
      </c>
      <c r="V19" s="15">
        <v>2</v>
      </c>
      <c r="X19" s="17" t="s">
        <v>2</v>
      </c>
      <c r="Y19" s="25" t="str">
        <f>A18</f>
        <v>神栖三</v>
      </c>
      <c r="Z19" s="19" t="str">
        <f t="shared" si="10"/>
        <v>×</v>
      </c>
      <c r="AA19" s="20">
        <v>0</v>
      </c>
      <c r="AB19" s="18" t="s">
        <v>6</v>
      </c>
      <c r="AC19" s="20">
        <v>3</v>
      </c>
      <c r="AD19" s="19" t="str">
        <f t="shared" si="11"/>
        <v>○</v>
      </c>
      <c r="AE19" s="28" t="str">
        <f>A20</f>
        <v>東浦和</v>
      </c>
    </row>
    <row r="20" spans="1:31" ht="28.15" customHeight="1" x14ac:dyDescent="0.15">
      <c r="A20" s="15" t="s">
        <v>168</v>
      </c>
      <c r="B20" s="6" t="str">
        <f>AD19</f>
        <v>○</v>
      </c>
      <c r="C20" s="5">
        <f>M18</f>
        <v>3</v>
      </c>
      <c r="D20" s="9" t="s">
        <v>7</v>
      </c>
      <c r="E20" s="7">
        <f>K18</f>
        <v>0</v>
      </c>
      <c r="F20" s="6" t="str">
        <f>AD22</f>
        <v>○</v>
      </c>
      <c r="G20" s="5">
        <f>M19</f>
        <v>1</v>
      </c>
      <c r="H20" s="9" t="s">
        <v>7</v>
      </c>
      <c r="I20" s="7">
        <f>K19</f>
        <v>0</v>
      </c>
      <c r="J20" s="91"/>
      <c r="K20" s="92"/>
      <c r="L20" s="92"/>
      <c r="M20" s="93"/>
      <c r="N20" s="6" t="str">
        <f>AD18</f>
        <v>○</v>
      </c>
      <c r="O20" s="5">
        <f>M21</f>
        <v>2</v>
      </c>
      <c r="P20" s="9" t="s">
        <v>7</v>
      </c>
      <c r="Q20" s="7">
        <f>K21</f>
        <v>0</v>
      </c>
      <c r="R20" s="12">
        <f t="shared" si="12"/>
        <v>9</v>
      </c>
      <c r="S20" s="12">
        <f t="shared" si="13"/>
        <v>0</v>
      </c>
      <c r="T20" s="14">
        <f t="shared" si="14"/>
        <v>9</v>
      </c>
      <c r="U20" s="14">
        <f>G20+C20+O20-I20-E20-Q20</f>
        <v>6</v>
      </c>
      <c r="V20" s="15">
        <v>1</v>
      </c>
      <c r="X20" s="6" t="s">
        <v>3</v>
      </c>
      <c r="Y20" s="24" t="str">
        <f>A21</f>
        <v>南中山</v>
      </c>
      <c r="Z20" s="4" t="str">
        <f t="shared" si="10"/>
        <v>×</v>
      </c>
      <c r="AA20" s="16">
        <v>0</v>
      </c>
      <c r="AB20" s="5" t="s">
        <v>6</v>
      </c>
      <c r="AC20" s="16">
        <v>2</v>
      </c>
      <c r="AD20" s="4" t="str">
        <f t="shared" si="11"/>
        <v>○</v>
      </c>
      <c r="AE20" s="27" t="str">
        <f>A19</f>
        <v>平　井</v>
      </c>
    </row>
    <row r="21" spans="1:31" ht="28.15" customHeight="1" x14ac:dyDescent="0.15">
      <c r="A21" s="15" t="s">
        <v>169</v>
      </c>
      <c r="B21" s="6" t="str">
        <f>AD21</f>
        <v>×</v>
      </c>
      <c r="C21" s="5">
        <f>Q18</f>
        <v>1</v>
      </c>
      <c r="D21" s="9" t="s">
        <v>7</v>
      </c>
      <c r="E21" s="7">
        <f>O18</f>
        <v>4</v>
      </c>
      <c r="F21" s="6" t="str">
        <f>Z20</f>
        <v>×</v>
      </c>
      <c r="G21" s="5">
        <f>AA20</f>
        <v>0</v>
      </c>
      <c r="H21" s="9" t="s">
        <v>7</v>
      </c>
      <c r="I21" s="7">
        <f>AC20</f>
        <v>2</v>
      </c>
      <c r="J21" s="6" t="str">
        <f>Z18</f>
        <v>×</v>
      </c>
      <c r="K21" s="5">
        <f>AA18</f>
        <v>0</v>
      </c>
      <c r="L21" s="9" t="s">
        <v>7</v>
      </c>
      <c r="M21" s="7">
        <f>AC18</f>
        <v>2</v>
      </c>
      <c r="N21" s="91"/>
      <c r="O21" s="92"/>
      <c r="P21" s="92"/>
      <c r="Q21" s="93"/>
      <c r="R21" s="12">
        <f>COUNTIF(B21:Q21,"○")*3</f>
        <v>0</v>
      </c>
      <c r="S21" s="12">
        <f t="shared" si="13"/>
        <v>0</v>
      </c>
      <c r="T21" s="14">
        <f t="shared" si="14"/>
        <v>0</v>
      </c>
      <c r="U21" s="14">
        <f>G21+K21+C21-I21-M21-E21</f>
        <v>-7</v>
      </c>
      <c r="V21" s="15">
        <v>4</v>
      </c>
      <c r="X21" s="11" t="s">
        <v>4</v>
      </c>
      <c r="Y21" s="26" t="str">
        <f>A18</f>
        <v>神栖三</v>
      </c>
      <c r="Z21" s="8" t="str">
        <f t="shared" si="10"/>
        <v>○</v>
      </c>
      <c r="AA21" s="21">
        <v>4</v>
      </c>
      <c r="AB21" s="9" t="s">
        <v>6</v>
      </c>
      <c r="AC21" s="21">
        <v>1</v>
      </c>
      <c r="AD21" s="8" t="str">
        <f t="shared" si="11"/>
        <v>×</v>
      </c>
      <c r="AE21" s="29" t="str">
        <f>A21</f>
        <v>南中山</v>
      </c>
    </row>
    <row r="22" spans="1:31" ht="28.15" customHeight="1" x14ac:dyDescent="0.15">
      <c r="X22" s="11" t="s">
        <v>5</v>
      </c>
      <c r="Y22" s="26" t="str">
        <f>A19</f>
        <v>平　井</v>
      </c>
      <c r="Z22" s="8" t="str">
        <f t="shared" si="10"/>
        <v>×</v>
      </c>
      <c r="AA22" s="21">
        <v>0</v>
      </c>
      <c r="AB22" s="9" t="s">
        <v>6</v>
      </c>
      <c r="AC22" s="21">
        <v>1</v>
      </c>
      <c r="AD22" s="8" t="str">
        <f t="shared" si="11"/>
        <v>○</v>
      </c>
      <c r="AE22" s="29" t="str">
        <f>A20</f>
        <v>東浦和</v>
      </c>
    </row>
    <row r="23" spans="1:31" ht="28.15" customHeight="1" x14ac:dyDescent="0.15">
      <c r="A23" s="32" t="s">
        <v>156</v>
      </c>
      <c r="C23" s="31" t="s">
        <v>30</v>
      </c>
      <c r="X23" s="95" t="str">
        <f>C23</f>
        <v>（会場　神栖海浜サッカー場Ｂ）</v>
      </c>
      <c r="Y23" s="95"/>
      <c r="Z23" s="95"/>
      <c r="AA23" s="95"/>
      <c r="AB23" s="95"/>
      <c r="AC23" s="95"/>
      <c r="AD23" s="95"/>
      <c r="AE23" s="95"/>
    </row>
    <row r="24" spans="1:31" ht="28.15" customHeight="1" x14ac:dyDescent="0.15">
      <c r="A24" s="1"/>
      <c r="B24" s="96" t="str">
        <f>A25</f>
        <v>神栖一</v>
      </c>
      <c r="C24" s="96"/>
      <c r="D24" s="96"/>
      <c r="E24" s="96"/>
      <c r="F24" s="96" t="str">
        <f>A26</f>
        <v>旭</v>
      </c>
      <c r="G24" s="96"/>
      <c r="H24" s="96"/>
      <c r="I24" s="96"/>
      <c r="J24" s="96" t="str">
        <f>A27</f>
        <v>東海南</v>
      </c>
      <c r="K24" s="96"/>
      <c r="L24" s="96"/>
      <c r="M24" s="96"/>
      <c r="N24" s="96" t="str">
        <f>A28</f>
        <v>常盤平</v>
      </c>
      <c r="O24" s="96"/>
      <c r="P24" s="96"/>
      <c r="Q24" s="96"/>
      <c r="R24" s="35"/>
      <c r="S24" s="35"/>
      <c r="T24" s="35" t="s">
        <v>8</v>
      </c>
      <c r="U24" s="35" t="s">
        <v>9</v>
      </c>
      <c r="V24" s="35" t="s">
        <v>10</v>
      </c>
      <c r="X24" s="6" t="s">
        <v>0</v>
      </c>
      <c r="Y24" s="24" t="str">
        <f>A25</f>
        <v>神栖一</v>
      </c>
      <c r="Z24" s="4" t="str">
        <f>IF(AA24=AC24,"△",IF(AA24&gt;AC24,"○","×"))</f>
        <v>△</v>
      </c>
      <c r="AA24" s="16">
        <v>0</v>
      </c>
      <c r="AB24" s="5" t="s">
        <v>6</v>
      </c>
      <c r="AC24" s="16">
        <v>0</v>
      </c>
      <c r="AD24" s="4" t="str">
        <f>IF(AA24=AC24,"△",IF(AA24&lt;AC24,"○","×"))</f>
        <v>△</v>
      </c>
      <c r="AE24" s="27" t="str">
        <f>A26</f>
        <v>旭</v>
      </c>
    </row>
    <row r="25" spans="1:31" ht="28.15" customHeight="1" x14ac:dyDescent="0.15">
      <c r="A25" s="15" t="s">
        <v>127</v>
      </c>
      <c r="B25" s="88"/>
      <c r="C25" s="89"/>
      <c r="D25" s="89"/>
      <c r="E25" s="90"/>
      <c r="F25" s="11" t="str">
        <f>Z24</f>
        <v>△</v>
      </c>
      <c r="G25" s="9">
        <f>AA24</f>
        <v>0</v>
      </c>
      <c r="H25" s="9" t="s">
        <v>7</v>
      </c>
      <c r="I25" s="12">
        <f>AC24</f>
        <v>0</v>
      </c>
      <c r="J25" s="11" t="str">
        <f>Z26</f>
        <v>×</v>
      </c>
      <c r="K25" s="9">
        <f>AA26</f>
        <v>1</v>
      </c>
      <c r="L25" s="9" t="s">
        <v>7</v>
      </c>
      <c r="M25" s="12">
        <f>AC26</f>
        <v>2</v>
      </c>
      <c r="N25" s="11" t="str">
        <f>Z28</f>
        <v>△</v>
      </c>
      <c r="O25" s="9">
        <f>AA28</f>
        <v>1</v>
      </c>
      <c r="P25" s="9" t="s">
        <v>7</v>
      </c>
      <c r="Q25" s="12">
        <f>AC28</f>
        <v>1</v>
      </c>
      <c r="R25" s="12">
        <f>COUNTIF(B25:Q25,"○")*3</f>
        <v>0</v>
      </c>
      <c r="S25" s="12">
        <f>COUNTIF(B25:Q25,"△")</f>
        <v>2</v>
      </c>
      <c r="T25" s="14">
        <f>SUM(R25:S25)</f>
        <v>2</v>
      </c>
      <c r="U25" s="14">
        <f>G25+K25+O25-I25-M25-Q25</f>
        <v>-1</v>
      </c>
      <c r="V25" s="22">
        <v>4</v>
      </c>
      <c r="X25" s="17" t="s">
        <v>1</v>
      </c>
      <c r="Y25" s="25" t="str">
        <f>A28</f>
        <v>常盤平</v>
      </c>
      <c r="Z25" s="19" t="str">
        <f t="shared" ref="Z25:Z29" si="15">IF(AA25=AC25,"△",IF(AA25&gt;AC25,"○","×"))</f>
        <v>×</v>
      </c>
      <c r="AA25" s="20">
        <v>0</v>
      </c>
      <c r="AB25" s="18" t="s">
        <v>6</v>
      </c>
      <c r="AC25" s="20">
        <v>2</v>
      </c>
      <c r="AD25" s="19" t="str">
        <f t="shared" ref="AD25:AD29" si="16">IF(AA25=AC25,"△",IF(AA25&lt;AC25,"○","×"))</f>
        <v>○</v>
      </c>
      <c r="AE25" s="28" t="str">
        <f>A27</f>
        <v>東海南</v>
      </c>
    </row>
    <row r="26" spans="1:31" ht="28.15" customHeight="1" x14ac:dyDescent="0.15">
      <c r="A26" s="15" t="s">
        <v>46</v>
      </c>
      <c r="B26" s="6" t="str">
        <f>AD24</f>
        <v>△</v>
      </c>
      <c r="C26" s="5">
        <f>I25</f>
        <v>0</v>
      </c>
      <c r="D26" s="9" t="s">
        <v>7</v>
      </c>
      <c r="E26" s="7">
        <f>G25</f>
        <v>0</v>
      </c>
      <c r="F26" s="91"/>
      <c r="G26" s="92"/>
      <c r="H26" s="92"/>
      <c r="I26" s="93"/>
      <c r="J26" s="6" t="str">
        <f>Z29</f>
        <v>○</v>
      </c>
      <c r="K26" s="5">
        <f>AA29</f>
        <v>1</v>
      </c>
      <c r="L26" s="9" t="s">
        <v>7</v>
      </c>
      <c r="M26" s="7">
        <f>AC29</f>
        <v>0</v>
      </c>
      <c r="N26" s="6" t="str">
        <f>AD27</f>
        <v>×</v>
      </c>
      <c r="O26" s="5">
        <f>I28</f>
        <v>1</v>
      </c>
      <c r="P26" s="9" t="s">
        <v>7</v>
      </c>
      <c r="Q26" s="7">
        <f>G28</f>
        <v>4</v>
      </c>
      <c r="R26" s="12">
        <f t="shared" ref="R26:R27" si="17">COUNTIF(B26:Q26,"○")*3</f>
        <v>3</v>
      </c>
      <c r="S26" s="12">
        <f t="shared" ref="S26:S28" si="18">COUNTIF(B26:Q26,"△")</f>
        <v>1</v>
      </c>
      <c r="T26" s="14">
        <f t="shared" ref="T26:T28" si="19">SUM(R26:S26)</f>
        <v>4</v>
      </c>
      <c r="U26" s="14">
        <f>C26+K26+O26-E26-M26-Q26</f>
        <v>-2</v>
      </c>
      <c r="V26" s="15">
        <v>3</v>
      </c>
      <c r="X26" s="17" t="s">
        <v>2</v>
      </c>
      <c r="Y26" s="25" t="str">
        <f>A25</f>
        <v>神栖一</v>
      </c>
      <c r="Z26" s="19" t="str">
        <f t="shared" si="15"/>
        <v>×</v>
      </c>
      <c r="AA26" s="20">
        <v>1</v>
      </c>
      <c r="AB26" s="18" t="s">
        <v>6</v>
      </c>
      <c r="AC26" s="20">
        <v>2</v>
      </c>
      <c r="AD26" s="19" t="str">
        <f t="shared" si="16"/>
        <v>○</v>
      </c>
      <c r="AE26" s="28" t="str">
        <f>A27</f>
        <v>東海南</v>
      </c>
    </row>
    <row r="27" spans="1:31" ht="28.15" customHeight="1" x14ac:dyDescent="0.15">
      <c r="A27" s="15" t="s">
        <v>170</v>
      </c>
      <c r="B27" s="6" t="str">
        <f>AD26</f>
        <v>○</v>
      </c>
      <c r="C27" s="5">
        <f>M25</f>
        <v>2</v>
      </c>
      <c r="D27" s="9" t="s">
        <v>7</v>
      </c>
      <c r="E27" s="7">
        <f>K25</f>
        <v>1</v>
      </c>
      <c r="F27" s="6" t="str">
        <f>AD29</f>
        <v>×</v>
      </c>
      <c r="G27" s="5">
        <f>M26</f>
        <v>0</v>
      </c>
      <c r="H27" s="9" t="s">
        <v>7</v>
      </c>
      <c r="I27" s="7">
        <f>K26</f>
        <v>1</v>
      </c>
      <c r="J27" s="91"/>
      <c r="K27" s="92"/>
      <c r="L27" s="92"/>
      <c r="M27" s="93"/>
      <c r="N27" s="6" t="str">
        <f>AD25</f>
        <v>○</v>
      </c>
      <c r="O27" s="5">
        <f>M28</f>
        <v>2</v>
      </c>
      <c r="P27" s="9" t="s">
        <v>7</v>
      </c>
      <c r="Q27" s="7">
        <f>K28</f>
        <v>0</v>
      </c>
      <c r="R27" s="12">
        <f t="shared" si="17"/>
        <v>6</v>
      </c>
      <c r="S27" s="12">
        <f t="shared" si="18"/>
        <v>0</v>
      </c>
      <c r="T27" s="14">
        <f t="shared" si="19"/>
        <v>6</v>
      </c>
      <c r="U27" s="14">
        <f>G27+C27+O27-I27-E27-Q27</f>
        <v>2</v>
      </c>
      <c r="V27" s="15">
        <v>1</v>
      </c>
      <c r="X27" s="6" t="s">
        <v>3</v>
      </c>
      <c r="Y27" s="24" t="str">
        <f>A28</f>
        <v>常盤平</v>
      </c>
      <c r="Z27" s="4" t="str">
        <f t="shared" si="15"/>
        <v>○</v>
      </c>
      <c r="AA27" s="16">
        <v>4</v>
      </c>
      <c r="AB27" s="5" t="s">
        <v>6</v>
      </c>
      <c r="AC27" s="16">
        <v>1</v>
      </c>
      <c r="AD27" s="4" t="str">
        <f t="shared" si="16"/>
        <v>×</v>
      </c>
      <c r="AE27" s="27" t="str">
        <f>A26</f>
        <v>旭</v>
      </c>
    </row>
    <row r="28" spans="1:31" ht="28.15" customHeight="1" x14ac:dyDescent="0.15">
      <c r="A28" s="15" t="s">
        <v>84</v>
      </c>
      <c r="B28" s="6" t="str">
        <f>AD28</f>
        <v>△</v>
      </c>
      <c r="C28" s="5">
        <f>Q25</f>
        <v>1</v>
      </c>
      <c r="D28" s="9" t="s">
        <v>7</v>
      </c>
      <c r="E28" s="7">
        <f>O25</f>
        <v>1</v>
      </c>
      <c r="F28" s="6" t="str">
        <f>Z27</f>
        <v>○</v>
      </c>
      <c r="G28" s="5">
        <f>AA27</f>
        <v>4</v>
      </c>
      <c r="H28" s="9" t="s">
        <v>7</v>
      </c>
      <c r="I28" s="7">
        <f>AC27</f>
        <v>1</v>
      </c>
      <c r="J28" s="6" t="str">
        <f>Z25</f>
        <v>×</v>
      </c>
      <c r="K28" s="5">
        <f>AA25</f>
        <v>0</v>
      </c>
      <c r="L28" s="9" t="s">
        <v>7</v>
      </c>
      <c r="M28" s="7">
        <f>AC25</f>
        <v>2</v>
      </c>
      <c r="N28" s="91"/>
      <c r="O28" s="92"/>
      <c r="P28" s="92"/>
      <c r="Q28" s="93"/>
      <c r="R28" s="12">
        <f>COUNTIF(B28:Q28,"○")*3</f>
        <v>3</v>
      </c>
      <c r="S28" s="12">
        <f t="shared" si="18"/>
        <v>1</v>
      </c>
      <c r="T28" s="14">
        <f t="shared" si="19"/>
        <v>4</v>
      </c>
      <c r="U28" s="14">
        <f>G28+K28+C28-I28-M28-E28</f>
        <v>1</v>
      </c>
      <c r="V28" s="15">
        <v>2</v>
      </c>
      <c r="X28" s="11" t="s">
        <v>4</v>
      </c>
      <c r="Y28" s="26" t="str">
        <f>A25</f>
        <v>神栖一</v>
      </c>
      <c r="Z28" s="8" t="str">
        <f t="shared" si="15"/>
        <v>△</v>
      </c>
      <c r="AA28" s="21">
        <v>1</v>
      </c>
      <c r="AB28" s="9" t="s">
        <v>6</v>
      </c>
      <c r="AC28" s="21">
        <v>1</v>
      </c>
      <c r="AD28" s="8" t="str">
        <f t="shared" si="16"/>
        <v>△</v>
      </c>
      <c r="AE28" s="29" t="str">
        <f>A28</f>
        <v>常盤平</v>
      </c>
    </row>
    <row r="29" spans="1:31" ht="28.15" customHeight="1" x14ac:dyDescent="0.15">
      <c r="X29" s="11" t="s">
        <v>5</v>
      </c>
      <c r="Y29" s="26" t="str">
        <f>A26</f>
        <v>旭</v>
      </c>
      <c r="Z29" s="8" t="str">
        <f t="shared" si="15"/>
        <v>○</v>
      </c>
      <c r="AA29" s="21">
        <v>1</v>
      </c>
      <c r="AB29" s="9" t="s">
        <v>6</v>
      </c>
      <c r="AC29" s="21">
        <v>0</v>
      </c>
      <c r="AD29" s="8" t="str">
        <f t="shared" si="16"/>
        <v>×</v>
      </c>
      <c r="AE29" s="29" t="str">
        <f>A27</f>
        <v>東海南</v>
      </c>
    </row>
    <row r="30" spans="1:31" ht="29.45" customHeight="1" x14ac:dyDescent="0.15">
      <c r="A30" s="31" t="s">
        <v>157</v>
      </c>
      <c r="B30" s="2"/>
      <c r="C30" s="31" t="s">
        <v>47</v>
      </c>
      <c r="F30" s="2"/>
      <c r="G30" s="2"/>
      <c r="J30" s="2"/>
      <c r="K30" s="2"/>
      <c r="N30" s="2"/>
      <c r="O30" s="2"/>
      <c r="X30" s="97" t="str">
        <f>C30</f>
        <v>（会場　矢田部サッカー場Ａ）</v>
      </c>
      <c r="Y30" s="97"/>
      <c r="Z30" s="97"/>
      <c r="AA30" s="97"/>
      <c r="AB30" s="97"/>
      <c r="AC30" s="97"/>
      <c r="AD30" s="97"/>
      <c r="AE30" s="97"/>
    </row>
    <row r="31" spans="1:31" ht="29.45" customHeight="1" x14ac:dyDescent="0.15">
      <c r="A31" s="1"/>
      <c r="B31" s="96" t="str">
        <f>A32</f>
        <v>波崎一</v>
      </c>
      <c r="C31" s="96"/>
      <c r="D31" s="96"/>
      <c r="E31" s="96"/>
      <c r="F31" s="96" t="str">
        <f>A33</f>
        <v>潮来二</v>
      </c>
      <c r="G31" s="96"/>
      <c r="H31" s="96"/>
      <c r="I31" s="96"/>
      <c r="J31" s="96" t="str">
        <f>A34</f>
        <v>常陸大宮</v>
      </c>
      <c r="K31" s="96"/>
      <c r="L31" s="96"/>
      <c r="M31" s="96"/>
      <c r="N31" s="96" t="str">
        <f>A35</f>
        <v>おゆみ野南</v>
      </c>
      <c r="O31" s="96"/>
      <c r="P31" s="96"/>
      <c r="Q31" s="96"/>
      <c r="R31" s="35"/>
      <c r="S31" s="35"/>
      <c r="T31" s="35" t="s">
        <v>8</v>
      </c>
      <c r="U31" s="35" t="s">
        <v>9</v>
      </c>
      <c r="V31" s="35" t="s">
        <v>10</v>
      </c>
      <c r="X31" s="6" t="s">
        <v>0</v>
      </c>
      <c r="Y31" s="24" t="str">
        <f>A32</f>
        <v>波崎一</v>
      </c>
      <c r="Z31" s="4" t="str">
        <f>IF(AA31=AC31,"△",IF(AA31&gt;AC31,"○","×"))</f>
        <v>○</v>
      </c>
      <c r="AA31" s="16">
        <v>3</v>
      </c>
      <c r="AB31" s="5" t="s">
        <v>6</v>
      </c>
      <c r="AC31" s="16">
        <v>0</v>
      </c>
      <c r="AD31" s="4" t="str">
        <f>IF(AA31=AC31,"△",IF(AA31&lt;AC31,"○","×"))</f>
        <v>×</v>
      </c>
      <c r="AE31" s="27" t="str">
        <f>A33</f>
        <v>潮来二</v>
      </c>
    </row>
    <row r="32" spans="1:31" ht="29.45" customHeight="1" x14ac:dyDescent="0.15">
      <c r="A32" s="15" t="s">
        <v>105</v>
      </c>
      <c r="B32" s="88"/>
      <c r="C32" s="89"/>
      <c r="D32" s="89"/>
      <c r="E32" s="90"/>
      <c r="F32" s="11" t="str">
        <f>Z31</f>
        <v>○</v>
      </c>
      <c r="G32" s="9">
        <f>AA31</f>
        <v>3</v>
      </c>
      <c r="H32" s="9" t="s">
        <v>7</v>
      </c>
      <c r="I32" s="12">
        <f>AC31</f>
        <v>0</v>
      </c>
      <c r="J32" s="11" t="str">
        <f>Z33</f>
        <v>×</v>
      </c>
      <c r="K32" s="9">
        <f>AA33</f>
        <v>0</v>
      </c>
      <c r="L32" s="9" t="s">
        <v>7</v>
      </c>
      <c r="M32" s="12">
        <f>AC33</f>
        <v>3</v>
      </c>
      <c r="N32" s="11" t="str">
        <f>Z35</f>
        <v>×</v>
      </c>
      <c r="O32" s="9">
        <f>AA35</f>
        <v>0</v>
      </c>
      <c r="P32" s="9" t="s">
        <v>7</v>
      </c>
      <c r="Q32" s="12">
        <f>AC35</f>
        <v>1</v>
      </c>
      <c r="R32" s="12">
        <f>COUNTIF(B32:Q32,"○")*3</f>
        <v>3</v>
      </c>
      <c r="S32" s="12">
        <f>COUNTIF(B32:Q32,"△")</f>
        <v>0</v>
      </c>
      <c r="T32" s="14">
        <f>SUM(R32:S32)</f>
        <v>3</v>
      </c>
      <c r="U32" s="14">
        <f>G32+K32+O32-I32-M32-Q32</f>
        <v>-1</v>
      </c>
      <c r="V32" s="22">
        <v>3</v>
      </c>
      <c r="X32" s="17" t="s">
        <v>1</v>
      </c>
      <c r="Y32" s="25" t="str">
        <f>A35</f>
        <v>おゆみ野南</v>
      </c>
      <c r="Z32" s="19" t="str">
        <f t="shared" ref="Z32:Z36" si="20">IF(AA32=AC32,"△",IF(AA32&gt;AC32,"○","×"))</f>
        <v>×</v>
      </c>
      <c r="AA32" s="20">
        <v>0</v>
      </c>
      <c r="AB32" s="18" t="s">
        <v>6</v>
      </c>
      <c r="AC32" s="20">
        <v>3</v>
      </c>
      <c r="AD32" s="19" t="str">
        <f t="shared" ref="AD32:AD36" si="21">IF(AA32=AC32,"△",IF(AA32&lt;AC32,"○","×"))</f>
        <v>○</v>
      </c>
      <c r="AE32" s="28" t="str">
        <f>A34</f>
        <v>常陸大宮</v>
      </c>
    </row>
    <row r="33" spans="1:31" ht="29.45" customHeight="1" x14ac:dyDescent="0.15">
      <c r="A33" s="15" t="s">
        <v>118</v>
      </c>
      <c r="B33" s="6" t="str">
        <f>AD31</f>
        <v>×</v>
      </c>
      <c r="C33" s="5">
        <f>I32</f>
        <v>0</v>
      </c>
      <c r="D33" s="9" t="s">
        <v>7</v>
      </c>
      <c r="E33" s="7">
        <f>G32</f>
        <v>3</v>
      </c>
      <c r="F33" s="91"/>
      <c r="G33" s="92"/>
      <c r="H33" s="92"/>
      <c r="I33" s="93"/>
      <c r="J33" s="6" t="str">
        <f>Z36</f>
        <v>×</v>
      </c>
      <c r="K33" s="5">
        <f>AA36</f>
        <v>0</v>
      </c>
      <c r="L33" s="9" t="s">
        <v>7</v>
      </c>
      <c r="M33" s="7">
        <f>AC36</f>
        <v>3</v>
      </c>
      <c r="N33" s="6" t="str">
        <f>AD34</f>
        <v>×</v>
      </c>
      <c r="O33" s="5">
        <f>I35</f>
        <v>0</v>
      </c>
      <c r="P33" s="9" t="s">
        <v>7</v>
      </c>
      <c r="Q33" s="7">
        <f>G35</f>
        <v>1</v>
      </c>
      <c r="R33" s="12">
        <f t="shared" ref="R33:R34" si="22">COUNTIF(B33:Q33,"○")*3</f>
        <v>0</v>
      </c>
      <c r="S33" s="12">
        <f t="shared" ref="S33:S35" si="23">COUNTIF(B33:Q33,"△")</f>
        <v>0</v>
      </c>
      <c r="T33" s="14">
        <f t="shared" ref="T33:T35" si="24">SUM(R33:S33)</f>
        <v>0</v>
      </c>
      <c r="U33" s="14">
        <f>C33+K33+O33-E33-M33-Q33</f>
        <v>-7</v>
      </c>
      <c r="V33" s="15">
        <v>4</v>
      </c>
      <c r="X33" s="17" t="s">
        <v>2</v>
      </c>
      <c r="Y33" s="25" t="str">
        <f>A32</f>
        <v>波崎一</v>
      </c>
      <c r="Z33" s="19" t="str">
        <f t="shared" si="20"/>
        <v>×</v>
      </c>
      <c r="AA33" s="20">
        <v>0</v>
      </c>
      <c r="AB33" s="18" t="s">
        <v>6</v>
      </c>
      <c r="AC33" s="20">
        <v>3</v>
      </c>
      <c r="AD33" s="19" t="str">
        <f t="shared" si="21"/>
        <v>○</v>
      </c>
      <c r="AE33" s="28" t="str">
        <f>A34</f>
        <v>常陸大宮</v>
      </c>
    </row>
    <row r="34" spans="1:31" ht="29.45" customHeight="1" x14ac:dyDescent="0.15">
      <c r="A34" s="15" t="s">
        <v>62</v>
      </c>
      <c r="B34" s="6" t="str">
        <f>AD33</f>
        <v>○</v>
      </c>
      <c r="C34" s="5">
        <f>M32</f>
        <v>3</v>
      </c>
      <c r="D34" s="9" t="s">
        <v>7</v>
      </c>
      <c r="E34" s="7">
        <f>K32</f>
        <v>0</v>
      </c>
      <c r="F34" s="6" t="str">
        <f>AD36</f>
        <v>○</v>
      </c>
      <c r="G34" s="5">
        <f>M33</f>
        <v>3</v>
      </c>
      <c r="H34" s="9" t="s">
        <v>7</v>
      </c>
      <c r="I34" s="7">
        <f>K33</f>
        <v>0</v>
      </c>
      <c r="J34" s="91"/>
      <c r="K34" s="92"/>
      <c r="L34" s="92"/>
      <c r="M34" s="93"/>
      <c r="N34" s="6" t="str">
        <f>AD32</f>
        <v>○</v>
      </c>
      <c r="O34" s="5">
        <f>M35</f>
        <v>3</v>
      </c>
      <c r="P34" s="9" t="s">
        <v>7</v>
      </c>
      <c r="Q34" s="7">
        <f>K35</f>
        <v>0</v>
      </c>
      <c r="R34" s="12">
        <f t="shared" si="22"/>
        <v>9</v>
      </c>
      <c r="S34" s="12">
        <f t="shared" si="23"/>
        <v>0</v>
      </c>
      <c r="T34" s="14">
        <f t="shared" si="24"/>
        <v>9</v>
      </c>
      <c r="U34" s="14">
        <f>G34+C34+O34-I34-E34-Q34</f>
        <v>9</v>
      </c>
      <c r="V34" s="15">
        <v>1</v>
      </c>
      <c r="X34" s="6" t="s">
        <v>3</v>
      </c>
      <c r="Y34" s="24" t="str">
        <f>A35</f>
        <v>おゆみ野南</v>
      </c>
      <c r="Z34" s="4" t="str">
        <f t="shared" si="20"/>
        <v>○</v>
      </c>
      <c r="AA34" s="16">
        <v>1</v>
      </c>
      <c r="AB34" s="5" t="s">
        <v>6</v>
      </c>
      <c r="AC34" s="16">
        <v>0</v>
      </c>
      <c r="AD34" s="4" t="str">
        <f t="shared" si="21"/>
        <v>×</v>
      </c>
      <c r="AE34" s="27" t="str">
        <f>A33</f>
        <v>潮来二</v>
      </c>
    </row>
    <row r="35" spans="1:31" ht="29.45" customHeight="1" x14ac:dyDescent="0.15">
      <c r="A35" s="15" t="s">
        <v>89</v>
      </c>
      <c r="B35" s="6" t="str">
        <f>AD35</f>
        <v>○</v>
      </c>
      <c r="C35" s="5">
        <f>Q32</f>
        <v>1</v>
      </c>
      <c r="D35" s="9" t="s">
        <v>7</v>
      </c>
      <c r="E35" s="7">
        <f>O32</f>
        <v>0</v>
      </c>
      <c r="F35" s="6" t="str">
        <f>Z34</f>
        <v>○</v>
      </c>
      <c r="G35" s="5">
        <f>AA34</f>
        <v>1</v>
      </c>
      <c r="H35" s="9" t="s">
        <v>7</v>
      </c>
      <c r="I35" s="7">
        <f>AC34</f>
        <v>0</v>
      </c>
      <c r="J35" s="6" t="str">
        <f>Z32</f>
        <v>×</v>
      </c>
      <c r="K35" s="5">
        <f>AA32</f>
        <v>0</v>
      </c>
      <c r="L35" s="9" t="s">
        <v>7</v>
      </c>
      <c r="M35" s="7">
        <f>AC32</f>
        <v>3</v>
      </c>
      <c r="N35" s="91"/>
      <c r="O35" s="92"/>
      <c r="P35" s="92"/>
      <c r="Q35" s="93"/>
      <c r="R35" s="12">
        <f>COUNTIF(B35:Q35,"○")*3</f>
        <v>6</v>
      </c>
      <c r="S35" s="12">
        <f t="shared" si="23"/>
        <v>0</v>
      </c>
      <c r="T35" s="14">
        <f t="shared" si="24"/>
        <v>6</v>
      </c>
      <c r="U35" s="14">
        <f>G35+K35+C35-I35-M35-E35</f>
        <v>-1</v>
      </c>
      <c r="V35" s="15">
        <v>2</v>
      </c>
      <c r="X35" s="11" t="s">
        <v>4</v>
      </c>
      <c r="Y35" s="26" t="str">
        <f>A32</f>
        <v>波崎一</v>
      </c>
      <c r="Z35" s="8" t="str">
        <f t="shared" si="20"/>
        <v>×</v>
      </c>
      <c r="AA35" s="21">
        <v>0</v>
      </c>
      <c r="AB35" s="9" t="s">
        <v>6</v>
      </c>
      <c r="AC35" s="21">
        <v>1</v>
      </c>
      <c r="AD35" s="8" t="str">
        <f t="shared" si="21"/>
        <v>○</v>
      </c>
      <c r="AE35" s="29" t="str">
        <f>A35</f>
        <v>おゆみ野南</v>
      </c>
    </row>
    <row r="36" spans="1:31" ht="29.45" customHeight="1" x14ac:dyDescent="0.15">
      <c r="X36" s="11" t="s">
        <v>5</v>
      </c>
      <c r="Y36" s="26" t="str">
        <f>A33</f>
        <v>潮来二</v>
      </c>
      <c r="Z36" s="8" t="str">
        <f t="shared" si="20"/>
        <v>×</v>
      </c>
      <c r="AA36" s="21">
        <v>0</v>
      </c>
      <c r="AB36" s="9" t="s">
        <v>6</v>
      </c>
      <c r="AC36" s="21">
        <v>3</v>
      </c>
      <c r="AD36" s="8" t="str">
        <f t="shared" si="21"/>
        <v>○</v>
      </c>
      <c r="AE36" s="29" t="str">
        <f>A34</f>
        <v>常陸大宮</v>
      </c>
    </row>
    <row r="37" spans="1:31" ht="29.45" customHeight="1" x14ac:dyDescent="0.15">
      <c r="A37" s="31" t="s">
        <v>158</v>
      </c>
      <c r="C37" s="31" t="s">
        <v>48</v>
      </c>
      <c r="X37" s="95" t="str">
        <f>C37</f>
        <v>（会場　矢田部サッカー場Ｂ）</v>
      </c>
      <c r="Y37" s="95"/>
      <c r="Z37" s="95"/>
      <c r="AA37" s="95"/>
      <c r="AB37" s="95"/>
      <c r="AC37" s="95"/>
      <c r="AD37" s="95"/>
      <c r="AE37" s="95"/>
    </row>
    <row r="38" spans="1:31" ht="29.45" customHeight="1" x14ac:dyDescent="0.15">
      <c r="A38" s="1"/>
      <c r="B38" s="96" t="str">
        <f>A39</f>
        <v>波崎二</v>
      </c>
      <c r="C38" s="96"/>
      <c r="D38" s="96"/>
      <c r="E38" s="96"/>
      <c r="F38" s="96" t="str">
        <f>A40</f>
        <v>麻　生</v>
      </c>
      <c r="G38" s="96"/>
      <c r="H38" s="96"/>
      <c r="I38" s="96"/>
      <c r="J38" s="96" t="str">
        <f>A41</f>
        <v>平　一</v>
      </c>
      <c r="K38" s="96"/>
      <c r="L38" s="96"/>
      <c r="M38" s="96"/>
      <c r="N38" s="96" t="str">
        <f>A42</f>
        <v>安中一</v>
      </c>
      <c r="O38" s="96"/>
      <c r="P38" s="96"/>
      <c r="Q38" s="96"/>
      <c r="R38" s="35"/>
      <c r="S38" s="35"/>
      <c r="T38" s="35" t="s">
        <v>8</v>
      </c>
      <c r="U38" s="35" t="s">
        <v>9</v>
      </c>
      <c r="V38" s="35" t="s">
        <v>10</v>
      </c>
      <c r="X38" s="6" t="s">
        <v>0</v>
      </c>
      <c r="Y38" s="24" t="str">
        <f>A39</f>
        <v>波崎二</v>
      </c>
      <c r="Z38" s="4" t="str">
        <f>IF(AA38=AC38,"△",IF(AA38&gt;AC38,"○","×"))</f>
        <v>△</v>
      </c>
      <c r="AA38" s="16">
        <v>0</v>
      </c>
      <c r="AB38" s="5" t="s">
        <v>6</v>
      </c>
      <c r="AC38" s="16">
        <v>0</v>
      </c>
      <c r="AD38" s="4" t="str">
        <f>IF(AA38=AC38,"△",IF(AA38&lt;AC38,"○","×"))</f>
        <v>△</v>
      </c>
      <c r="AE38" s="27" t="str">
        <f>A40</f>
        <v>麻　生</v>
      </c>
    </row>
    <row r="39" spans="1:31" ht="29.45" customHeight="1" x14ac:dyDescent="0.15">
      <c r="A39" s="15" t="s">
        <v>40</v>
      </c>
      <c r="B39" s="88"/>
      <c r="C39" s="89"/>
      <c r="D39" s="89"/>
      <c r="E39" s="90"/>
      <c r="F39" s="11" t="str">
        <f>Z38</f>
        <v>△</v>
      </c>
      <c r="G39" s="9">
        <f>AA38</f>
        <v>0</v>
      </c>
      <c r="H39" s="9" t="s">
        <v>7</v>
      </c>
      <c r="I39" s="12">
        <f>AC38</f>
        <v>0</v>
      </c>
      <c r="J39" s="11" t="str">
        <f>Z40</f>
        <v>○</v>
      </c>
      <c r="K39" s="9">
        <f>AA40</f>
        <v>1</v>
      </c>
      <c r="L39" s="9" t="s">
        <v>7</v>
      </c>
      <c r="M39" s="12">
        <f>AC40</f>
        <v>0</v>
      </c>
      <c r="N39" s="11" t="str">
        <f>Z42</f>
        <v>×</v>
      </c>
      <c r="O39" s="9">
        <f>AA42</f>
        <v>0</v>
      </c>
      <c r="P39" s="9" t="s">
        <v>7</v>
      </c>
      <c r="Q39" s="12">
        <f>AC42</f>
        <v>1</v>
      </c>
      <c r="R39" s="12">
        <f>COUNTIF(B39:Q39,"○")*3</f>
        <v>3</v>
      </c>
      <c r="S39" s="12">
        <f>COUNTIF(B39:Q39,"△")</f>
        <v>1</v>
      </c>
      <c r="T39" s="14">
        <f>SUM(R39:S39)</f>
        <v>4</v>
      </c>
      <c r="U39" s="14">
        <f>G39+K39+O39-I39-M39-Q39</f>
        <v>0</v>
      </c>
      <c r="V39" s="22">
        <v>2</v>
      </c>
      <c r="X39" s="17" t="s">
        <v>1</v>
      </c>
      <c r="Y39" s="25" t="str">
        <f>A42</f>
        <v>安中一</v>
      </c>
      <c r="Z39" s="19" t="str">
        <f t="shared" ref="Z39:Z43" si="25">IF(AA39=AC39,"△",IF(AA39&gt;AC39,"○","×"))</f>
        <v>○</v>
      </c>
      <c r="AA39" s="20">
        <v>5</v>
      </c>
      <c r="AB39" s="18" t="s">
        <v>6</v>
      </c>
      <c r="AC39" s="20">
        <v>0</v>
      </c>
      <c r="AD39" s="19" t="str">
        <f t="shared" ref="AD39:AD43" si="26">IF(AA39=AC39,"△",IF(AA39&lt;AC39,"○","×"))</f>
        <v>×</v>
      </c>
      <c r="AE39" s="28" t="str">
        <f>A41</f>
        <v>平　一</v>
      </c>
    </row>
    <row r="40" spans="1:31" ht="29.45" customHeight="1" x14ac:dyDescent="0.15">
      <c r="A40" s="15" t="s">
        <v>144</v>
      </c>
      <c r="B40" s="6" t="str">
        <f>AD38</f>
        <v>△</v>
      </c>
      <c r="C40" s="5">
        <f>I39</f>
        <v>0</v>
      </c>
      <c r="D40" s="9" t="s">
        <v>7</v>
      </c>
      <c r="E40" s="7">
        <f>G39</f>
        <v>0</v>
      </c>
      <c r="F40" s="91"/>
      <c r="G40" s="92"/>
      <c r="H40" s="92"/>
      <c r="I40" s="93"/>
      <c r="J40" s="6" t="str">
        <f>Z43</f>
        <v>○</v>
      </c>
      <c r="K40" s="5">
        <f>AA43</f>
        <v>5</v>
      </c>
      <c r="L40" s="9" t="s">
        <v>7</v>
      </c>
      <c r="M40" s="7">
        <f>AC43</f>
        <v>0</v>
      </c>
      <c r="N40" s="6" t="str">
        <f>AD41</f>
        <v>×</v>
      </c>
      <c r="O40" s="5">
        <f>I42</f>
        <v>2</v>
      </c>
      <c r="P40" s="9" t="s">
        <v>7</v>
      </c>
      <c r="Q40" s="7">
        <f>G42</f>
        <v>3</v>
      </c>
      <c r="R40" s="12">
        <f t="shared" ref="R40:R41" si="27">COUNTIF(B40:Q40,"○")*3</f>
        <v>3</v>
      </c>
      <c r="S40" s="12">
        <f t="shared" ref="S40:S42" si="28">COUNTIF(B40:Q40,"△")</f>
        <v>1</v>
      </c>
      <c r="T40" s="14">
        <f t="shared" ref="T40:T42" si="29">SUM(R40:S40)</f>
        <v>4</v>
      </c>
      <c r="U40" s="14">
        <f>C40+K40+O40-E40-M40-Q40</f>
        <v>4</v>
      </c>
      <c r="V40" s="15">
        <v>3</v>
      </c>
      <c r="X40" s="17" t="s">
        <v>2</v>
      </c>
      <c r="Y40" s="25" t="str">
        <f>A39</f>
        <v>波崎二</v>
      </c>
      <c r="Z40" s="19" t="str">
        <f t="shared" si="25"/>
        <v>○</v>
      </c>
      <c r="AA40" s="20">
        <v>1</v>
      </c>
      <c r="AB40" s="18" t="s">
        <v>6</v>
      </c>
      <c r="AC40" s="20">
        <v>0</v>
      </c>
      <c r="AD40" s="19" t="str">
        <f t="shared" si="26"/>
        <v>×</v>
      </c>
      <c r="AE40" s="28" t="str">
        <f>A41</f>
        <v>平　一</v>
      </c>
    </row>
    <row r="41" spans="1:31" ht="29.45" customHeight="1" x14ac:dyDescent="0.15">
      <c r="A41" s="15" t="s">
        <v>171</v>
      </c>
      <c r="B41" s="6" t="str">
        <f>AD40</f>
        <v>×</v>
      </c>
      <c r="C41" s="5">
        <f>M39</f>
        <v>0</v>
      </c>
      <c r="D41" s="9" t="s">
        <v>7</v>
      </c>
      <c r="E41" s="7">
        <f>K39</f>
        <v>1</v>
      </c>
      <c r="F41" s="6" t="str">
        <f>AD43</f>
        <v>×</v>
      </c>
      <c r="G41" s="5">
        <f>M40</f>
        <v>0</v>
      </c>
      <c r="H41" s="9" t="s">
        <v>7</v>
      </c>
      <c r="I41" s="7">
        <f>K40</f>
        <v>5</v>
      </c>
      <c r="J41" s="91"/>
      <c r="K41" s="92"/>
      <c r="L41" s="92"/>
      <c r="M41" s="93"/>
      <c r="N41" s="6" t="str">
        <f>AD39</f>
        <v>×</v>
      </c>
      <c r="O41" s="5">
        <f>M42</f>
        <v>0</v>
      </c>
      <c r="P41" s="9" t="s">
        <v>7</v>
      </c>
      <c r="Q41" s="7">
        <f>K42</f>
        <v>5</v>
      </c>
      <c r="R41" s="12">
        <f t="shared" si="27"/>
        <v>0</v>
      </c>
      <c r="S41" s="12">
        <f t="shared" si="28"/>
        <v>0</v>
      </c>
      <c r="T41" s="14">
        <f t="shared" si="29"/>
        <v>0</v>
      </c>
      <c r="U41" s="14">
        <f>G41+C41+O41-I41-E41-Q41</f>
        <v>-11</v>
      </c>
      <c r="V41" s="15">
        <v>4</v>
      </c>
      <c r="X41" s="6" t="s">
        <v>3</v>
      </c>
      <c r="Y41" s="24" t="str">
        <f>A42</f>
        <v>安中一</v>
      </c>
      <c r="Z41" s="4" t="str">
        <f t="shared" si="25"/>
        <v>○</v>
      </c>
      <c r="AA41" s="16">
        <v>3</v>
      </c>
      <c r="AB41" s="5" t="s">
        <v>6</v>
      </c>
      <c r="AC41" s="16">
        <v>2</v>
      </c>
      <c r="AD41" s="4" t="str">
        <f t="shared" si="26"/>
        <v>×</v>
      </c>
      <c r="AE41" s="27" t="str">
        <f>A40</f>
        <v>麻　生</v>
      </c>
    </row>
    <row r="42" spans="1:31" ht="29.45" customHeight="1" x14ac:dyDescent="0.15">
      <c r="A42" s="15" t="s">
        <v>172</v>
      </c>
      <c r="B42" s="6" t="str">
        <f>AD42</f>
        <v>○</v>
      </c>
      <c r="C42" s="5">
        <f>Q39</f>
        <v>1</v>
      </c>
      <c r="D42" s="9" t="s">
        <v>7</v>
      </c>
      <c r="E42" s="7">
        <f>O39</f>
        <v>0</v>
      </c>
      <c r="F42" s="6" t="str">
        <f>Z41</f>
        <v>○</v>
      </c>
      <c r="G42" s="5">
        <f>AA41</f>
        <v>3</v>
      </c>
      <c r="H42" s="9" t="s">
        <v>7</v>
      </c>
      <c r="I42" s="7">
        <f>AC41</f>
        <v>2</v>
      </c>
      <c r="J42" s="6" t="str">
        <f>Z39</f>
        <v>○</v>
      </c>
      <c r="K42" s="5">
        <f>AA39</f>
        <v>5</v>
      </c>
      <c r="L42" s="9" t="s">
        <v>7</v>
      </c>
      <c r="M42" s="7">
        <f>AC39</f>
        <v>0</v>
      </c>
      <c r="N42" s="91"/>
      <c r="O42" s="92"/>
      <c r="P42" s="92"/>
      <c r="Q42" s="93"/>
      <c r="R42" s="12">
        <f>COUNTIF(B42:Q42,"○")*3</f>
        <v>9</v>
      </c>
      <c r="S42" s="12">
        <f t="shared" si="28"/>
        <v>0</v>
      </c>
      <c r="T42" s="14">
        <f t="shared" si="29"/>
        <v>9</v>
      </c>
      <c r="U42" s="14">
        <f>G42+K42+C42-I42-M42-E42</f>
        <v>7</v>
      </c>
      <c r="V42" s="15">
        <v>1</v>
      </c>
      <c r="X42" s="11" t="s">
        <v>4</v>
      </c>
      <c r="Y42" s="26" t="str">
        <f>A39</f>
        <v>波崎二</v>
      </c>
      <c r="Z42" s="8" t="str">
        <f t="shared" si="25"/>
        <v>×</v>
      </c>
      <c r="AA42" s="21">
        <v>0</v>
      </c>
      <c r="AB42" s="9" t="s">
        <v>6</v>
      </c>
      <c r="AC42" s="21">
        <v>1</v>
      </c>
      <c r="AD42" s="8" t="str">
        <f t="shared" si="26"/>
        <v>○</v>
      </c>
      <c r="AE42" s="29" t="str">
        <f>A42</f>
        <v>安中一</v>
      </c>
    </row>
    <row r="43" spans="1:31" ht="29.45" customHeight="1" x14ac:dyDescent="0.15">
      <c r="X43" s="11" t="s">
        <v>5</v>
      </c>
      <c r="Y43" s="26" t="str">
        <f>A40</f>
        <v>麻　生</v>
      </c>
      <c r="Z43" s="8" t="str">
        <f t="shared" si="25"/>
        <v>○</v>
      </c>
      <c r="AA43" s="21">
        <v>5</v>
      </c>
      <c r="AB43" s="9" t="s">
        <v>6</v>
      </c>
      <c r="AC43" s="21">
        <v>0</v>
      </c>
      <c r="AD43" s="8" t="str">
        <f t="shared" si="26"/>
        <v>×</v>
      </c>
      <c r="AE43" s="29" t="str">
        <f>A41</f>
        <v>平　一</v>
      </c>
    </row>
    <row r="44" spans="1:31" ht="29.45" customHeight="1" x14ac:dyDescent="0.15">
      <c r="A44" s="31" t="s">
        <v>159</v>
      </c>
      <c r="C44" s="31" t="s">
        <v>49</v>
      </c>
      <c r="X44" s="95" t="str">
        <f>C44</f>
        <v>（会場　矢田部サッカー場Ｃ）</v>
      </c>
      <c r="Y44" s="95"/>
      <c r="Z44" s="95"/>
      <c r="AA44" s="95"/>
      <c r="AB44" s="95"/>
      <c r="AC44" s="95"/>
      <c r="AD44" s="95"/>
      <c r="AE44" s="95"/>
    </row>
    <row r="45" spans="1:31" ht="29.45" customHeight="1" x14ac:dyDescent="0.15">
      <c r="A45" s="1"/>
      <c r="B45" s="96" t="str">
        <f>A46</f>
        <v>波崎三</v>
      </c>
      <c r="C45" s="96"/>
      <c r="D45" s="96"/>
      <c r="E45" s="96"/>
      <c r="F45" s="96" t="str">
        <f>A47</f>
        <v>鬼　怒</v>
      </c>
      <c r="G45" s="96"/>
      <c r="H45" s="96"/>
      <c r="I45" s="96"/>
      <c r="J45" s="96" t="str">
        <f>A48</f>
        <v>松戸三</v>
      </c>
      <c r="K45" s="96"/>
      <c r="L45" s="96"/>
      <c r="M45" s="96"/>
      <c r="N45" s="96" t="str">
        <f>A49</f>
        <v>新　里</v>
      </c>
      <c r="O45" s="96"/>
      <c r="P45" s="96"/>
      <c r="Q45" s="96"/>
      <c r="R45" s="35"/>
      <c r="S45" s="35"/>
      <c r="T45" s="35" t="s">
        <v>8</v>
      </c>
      <c r="U45" s="35" t="s">
        <v>9</v>
      </c>
      <c r="V45" s="35" t="s">
        <v>10</v>
      </c>
      <c r="X45" s="6" t="s">
        <v>0</v>
      </c>
      <c r="Y45" s="24" t="str">
        <f>A46</f>
        <v>波崎三</v>
      </c>
      <c r="Z45" s="4" t="str">
        <f>IF(AA45=AC45,"△",IF(AA45&gt;AC45,"○","×"))</f>
        <v>△</v>
      </c>
      <c r="AA45" s="16">
        <v>0</v>
      </c>
      <c r="AB45" s="5" t="s">
        <v>6</v>
      </c>
      <c r="AC45" s="16">
        <v>0</v>
      </c>
      <c r="AD45" s="4" t="str">
        <f>IF(AA45=AC45,"△",IF(AA45&lt;AC45,"○","×"))</f>
        <v>△</v>
      </c>
      <c r="AE45" s="27" t="str">
        <f>A47</f>
        <v>鬼　怒</v>
      </c>
    </row>
    <row r="46" spans="1:31" ht="29.45" customHeight="1" x14ac:dyDescent="0.15">
      <c r="A46" s="15" t="s">
        <v>173</v>
      </c>
      <c r="B46" s="88"/>
      <c r="C46" s="89"/>
      <c r="D46" s="89"/>
      <c r="E46" s="90"/>
      <c r="F46" s="11" t="str">
        <f>Z45</f>
        <v>△</v>
      </c>
      <c r="G46" s="9">
        <f>AA45</f>
        <v>0</v>
      </c>
      <c r="H46" s="9" t="s">
        <v>7</v>
      </c>
      <c r="I46" s="12">
        <f>AC45</f>
        <v>0</v>
      </c>
      <c r="J46" s="11" t="str">
        <f>Z47</f>
        <v>×</v>
      </c>
      <c r="K46" s="9">
        <f>AA47</f>
        <v>0</v>
      </c>
      <c r="L46" s="9" t="s">
        <v>7</v>
      </c>
      <c r="M46" s="12">
        <f>AC47</f>
        <v>1</v>
      </c>
      <c r="N46" s="11" t="str">
        <f>Z49</f>
        <v>○</v>
      </c>
      <c r="O46" s="9">
        <f>AA49</f>
        <v>1</v>
      </c>
      <c r="P46" s="9" t="s">
        <v>7</v>
      </c>
      <c r="Q46" s="12">
        <f>AC49</f>
        <v>0</v>
      </c>
      <c r="R46" s="12">
        <f>COUNTIF(B46:Q46,"○")*3</f>
        <v>3</v>
      </c>
      <c r="S46" s="12">
        <f>COUNTIF(B46:Q46,"△")</f>
        <v>1</v>
      </c>
      <c r="T46" s="14">
        <f>SUM(R46:S46)</f>
        <v>4</v>
      </c>
      <c r="U46" s="14">
        <f>G46+K46+O46-I46-M46-Q46</f>
        <v>0</v>
      </c>
      <c r="V46" s="22">
        <v>2</v>
      </c>
      <c r="X46" s="17" t="s">
        <v>1</v>
      </c>
      <c r="Y46" s="25" t="str">
        <f>A49</f>
        <v>新　里</v>
      </c>
      <c r="Z46" s="19" t="str">
        <f t="shared" ref="Z46:Z50" si="30">IF(AA46=AC46,"△",IF(AA46&gt;AC46,"○","×"))</f>
        <v>×</v>
      </c>
      <c r="AA46" s="20">
        <v>1</v>
      </c>
      <c r="AB46" s="18" t="s">
        <v>6</v>
      </c>
      <c r="AC46" s="20">
        <v>5</v>
      </c>
      <c r="AD46" s="19" t="str">
        <f t="shared" ref="AD46:AD50" si="31">IF(AA46=AC46,"△",IF(AA46&lt;AC46,"○","×"))</f>
        <v>○</v>
      </c>
      <c r="AE46" s="28" t="str">
        <f>A48</f>
        <v>松戸三</v>
      </c>
    </row>
    <row r="47" spans="1:31" ht="29.45" customHeight="1" x14ac:dyDescent="0.15">
      <c r="A47" s="15" t="s">
        <v>147</v>
      </c>
      <c r="B47" s="6" t="str">
        <f>AD45</f>
        <v>△</v>
      </c>
      <c r="C47" s="5">
        <f>I46</f>
        <v>0</v>
      </c>
      <c r="D47" s="9" t="s">
        <v>7</v>
      </c>
      <c r="E47" s="7">
        <f>G46</f>
        <v>0</v>
      </c>
      <c r="F47" s="91"/>
      <c r="G47" s="92"/>
      <c r="H47" s="92"/>
      <c r="I47" s="93"/>
      <c r="J47" s="6" t="str">
        <f>Z50</f>
        <v>×</v>
      </c>
      <c r="K47" s="5">
        <f>AA50</f>
        <v>0</v>
      </c>
      <c r="L47" s="9" t="s">
        <v>7</v>
      </c>
      <c r="M47" s="7">
        <f>AC50</f>
        <v>3</v>
      </c>
      <c r="N47" s="6" t="str">
        <f>AD48</f>
        <v>×</v>
      </c>
      <c r="O47" s="5">
        <f>I49</f>
        <v>1</v>
      </c>
      <c r="P47" s="9" t="s">
        <v>7</v>
      </c>
      <c r="Q47" s="7">
        <f>G49</f>
        <v>5</v>
      </c>
      <c r="R47" s="12">
        <f t="shared" ref="R47:R48" si="32">COUNTIF(B47:Q47,"○")*3</f>
        <v>0</v>
      </c>
      <c r="S47" s="12">
        <f t="shared" ref="S47:S49" si="33">COUNTIF(B47:Q47,"△")</f>
        <v>1</v>
      </c>
      <c r="T47" s="14">
        <f t="shared" ref="T47:T49" si="34">SUM(R47:S47)</f>
        <v>1</v>
      </c>
      <c r="U47" s="14">
        <f>C47+K47+O47-E47-M47-Q47</f>
        <v>-7</v>
      </c>
      <c r="V47" s="15">
        <v>4</v>
      </c>
      <c r="X47" s="17" t="s">
        <v>2</v>
      </c>
      <c r="Y47" s="25" t="str">
        <f>A46</f>
        <v>波崎三</v>
      </c>
      <c r="Z47" s="19" t="str">
        <f t="shared" si="30"/>
        <v>×</v>
      </c>
      <c r="AA47" s="20">
        <v>0</v>
      </c>
      <c r="AB47" s="18" t="s">
        <v>6</v>
      </c>
      <c r="AC47" s="20">
        <v>1</v>
      </c>
      <c r="AD47" s="19" t="str">
        <f t="shared" si="31"/>
        <v>○</v>
      </c>
      <c r="AE47" s="28" t="str">
        <f>A48</f>
        <v>松戸三</v>
      </c>
    </row>
    <row r="48" spans="1:31" ht="29.45" customHeight="1" x14ac:dyDescent="0.15">
      <c r="A48" s="15" t="s">
        <v>174</v>
      </c>
      <c r="B48" s="6" t="str">
        <f>AD47</f>
        <v>○</v>
      </c>
      <c r="C48" s="5">
        <f>M46</f>
        <v>1</v>
      </c>
      <c r="D48" s="9" t="s">
        <v>7</v>
      </c>
      <c r="E48" s="7">
        <f>K46</f>
        <v>0</v>
      </c>
      <c r="F48" s="6" t="str">
        <f>AD50</f>
        <v>○</v>
      </c>
      <c r="G48" s="5">
        <f>M47</f>
        <v>3</v>
      </c>
      <c r="H48" s="9" t="s">
        <v>7</v>
      </c>
      <c r="I48" s="7">
        <f>K47</f>
        <v>0</v>
      </c>
      <c r="J48" s="91"/>
      <c r="K48" s="92"/>
      <c r="L48" s="92"/>
      <c r="M48" s="93"/>
      <c r="N48" s="6" t="str">
        <f>AD46</f>
        <v>○</v>
      </c>
      <c r="O48" s="5">
        <f>M49</f>
        <v>5</v>
      </c>
      <c r="P48" s="9" t="s">
        <v>7</v>
      </c>
      <c r="Q48" s="7">
        <f>K49</f>
        <v>1</v>
      </c>
      <c r="R48" s="12">
        <f t="shared" si="32"/>
        <v>9</v>
      </c>
      <c r="S48" s="12">
        <f t="shared" si="33"/>
        <v>0</v>
      </c>
      <c r="T48" s="14">
        <f t="shared" si="34"/>
        <v>9</v>
      </c>
      <c r="U48" s="14">
        <f>G48+C48+O48-I48-E48-Q48</f>
        <v>8</v>
      </c>
      <c r="V48" s="15">
        <v>1</v>
      </c>
      <c r="X48" s="6" t="s">
        <v>3</v>
      </c>
      <c r="Y48" s="24" t="str">
        <f>A49</f>
        <v>新　里</v>
      </c>
      <c r="Z48" s="4" t="str">
        <f t="shared" si="30"/>
        <v>○</v>
      </c>
      <c r="AA48" s="16">
        <v>5</v>
      </c>
      <c r="AB48" s="5" t="s">
        <v>6</v>
      </c>
      <c r="AC48" s="16">
        <v>1</v>
      </c>
      <c r="AD48" s="4" t="str">
        <f t="shared" si="31"/>
        <v>×</v>
      </c>
      <c r="AE48" s="27" t="str">
        <f>A47</f>
        <v>鬼　怒</v>
      </c>
    </row>
    <row r="49" spans="1:31" ht="29.45" customHeight="1" x14ac:dyDescent="0.15">
      <c r="A49" s="15" t="s">
        <v>149</v>
      </c>
      <c r="B49" s="6" t="str">
        <f>AD49</f>
        <v>×</v>
      </c>
      <c r="C49" s="5">
        <f>Q46</f>
        <v>0</v>
      </c>
      <c r="D49" s="9" t="s">
        <v>7</v>
      </c>
      <c r="E49" s="7">
        <f>O46</f>
        <v>1</v>
      </c>
      <c r="F49" s="6" t="str">
        <f>Z48</f>
        <v>○</v>
      </c>
      <c r="G49" s="5">
        <f>AA48</f>
        <v>5</v>
      </c>
      <c r="H49" s="9" t="s">
        <v>7</v>
      </c>
      <c r="I49" s="7">
        <f>AC48</f>
        <v>1</v>
      </c>
      <c r="J49" s="6" t="str">
        <f>Z46</f>
        <v>×</v>
      </c>
      <c r="K49" s="5">
        <f>AA46</f>
        <v>1</v>
      </c>
      <c r="L49" s="9" t="s">
        <v>7</v>
      </c>
      <c r="M49" s="7">
        <f>AC46</f>
        <v>5</v>
      </c>
      <c r="N49" s="91"/>
      <c r="O49" s="92"/>
      <c r="P49" s="92"/>
      <c r="Q49" s="93"/>
      <c r="R49" s="12">
        <f>COUNTIF(B49:Q49,"○")*3</f>
        <v>3</v>
      </c>
      <c r="S49" s="12">
        <f t="shared" si="33"/>
        <v>0</v>
      </c>
      <c r="T49" s="14">
        <f t="shared" si="34"/>
        <v>3</v>
      </c>
      <c r="U49" s="14">
        <f>G49+K49+C49-I49-M49-E49</f>
        <v>-1</v>
      </c>
      <c r="V49" s="15">
        <v>3</v>
      </c>
      <c r="X49" s="11" t="s">
        <v>4</v>
      </c>
      <c r="Y49" s="26" t="str">
        <f>A46</f>
        <v>波崎三</v>
      </c>
      <c r="Z49" s="8" t="str">
        <f t="shared" si="30"/>
        <v>○</v>
      </c>
      <c r="AA49" s="21">
        <v>1</v>
      </c>
      <c r="AB49" s="9" t="s">
        <v>6</v>
      </c>
      <c r="AC49" s="21">
        <v>0</v>
      </c>
      <c r="AD49" s="8" t="str">
        <f t="shared" si="31"/>
        <v>×</v>
      </c>
      <c r="AE49" s="29" t="str">
        <f>A49</f>
        <v>新　里</v>
      </c>
    </row>
    <row r="50" spans="1:31" ht="29.45" customHeight="1" x14ac:dyDescent="0.15">
      <c r="X50" s="11" t="s">
        <v>5</v>
      </c>
      <c r="Y50" s="26" t="str">
        <f>A47</f>
        <v>鬼　怒</v>
      </c>
      <c r="Z50" s="8" t="str">
        <f t="shared" si="30"/>
        <v>×</v>
      </c>
      <c r="AA50" s="21">
        <v>0</v>
      </c>
      <c r="AB50" s="9" t="s">
        <v>6</v>
      </c>
      <c r="AC50" s="21">
        <v>3</v>
      </c>
      <c r="AD50" s="8" t="str">
        <f t="shared" si="31"/>
        <v>○</v>
      </c>
      <c r="AE50" s="29" t="str">
        <f>A48</f>
        <v>松戸三</v>
      </c>
    </row>
    <row r="51" spans="1:31" ht="29.45" customHeight="1" x14ac:dyDescent="0.15">
      <c r="A51" s="31" t="s">
        <v>160</v>
      </c>
      <c r="C51" s="31" t="s">
        <v>50</v>
      </c>
      <c r="X51" s="95" t="str">
        <f>C51</f>
        <v>（会場　矢田部サッカー場Ｄ）</v>
      </c>
      <c r="Y51" s="95"/>
      <c r="Z51" s="95"/>
      <c r="AA51" s="95"/>
      <c r="AB51" s="95"/>
      <c r="AC51" s="95"/>
      <c r="AD51" s="95"/>
      <c r="AE51" s="95"/>
    </row>
    <row r="52" spans="1:31" ht="29.45" customHeight="1" x14ac:dyDescent="0.15">
      <c r="A52" s="1"/>
      <c r="B52" s="96" t="str">
        <f>A53</f>
        <v>波崎四</v>
      </c>
      <c r="C52" s="96"/>
      <c r="D52" s="96"/>
      <c r="E52" s="96"/>
      <c r="F52" s="96" t="str">
        <f>A54</f>
        <v>坂　本</v>
      </c>
      <c r="G52" s="96"/>
      <c r="H52" s="96"/>
      <c r="I52" s="96"/>
      <c r="J52" s="96" t="str">
        <f>A55</f>
        <v>植　田</v>
      </c>
      <c r="K52" s="96"/>
      <c r="L52" s="96"/>
      <c r="M52" s="96"/>
      <c r="N52" s="96" t="str">
        <f>A56</f>
        <v>在　家</v>
      </c>
      <c r="O52" s="96"/>
      <c r="P52" s="96"/>
      <c r="Q52" s="96"/>
      <c r="R52" s="35"/>
      <c r="S52" s="35"/>
      <c r="T52" s="35" t="s">
        <v>8</v>
      </c>
      <c r="U52" s="35" t="s">
        <v>9</v>
      </c>
      <c r="V52" s="35" t="s">
        <v>10</v>
      </c>
      <c r="X52" s="6" t="s">
        <v>0</v>
      </c>
      <c r="Y52" s="24" t="str">
        <f>A53</f>
        <v>波崎四</v>
      </c>
      <c r="Z52" s="4" t="str">
        <f>IF(AA52=AC52,"△",IF(AA52&gt;AC52,"○","×"))</f>
        <v>×</v>
      </c>
      <c r="AA52" s="16">
        <v>1</v>
      </c>
      <c r="AB52" s="5" t="s">
        <v>6</v>
      </c>
      <c r="AC52" s="16">
        <v>5</v>
      </c>
      <c r="AD52" s="4" t="str">
        <f>IF(AA52=AC52,"△",IF(AA52&lt;AC52,"○","×"))</f>
        <v>○</v>
      </c>
      <c r="AE52" s="27" t="str">
        <f>A54</f>
        <v>坂　本</v>
      </c>
    </row>
    <row r="53" spans="1:31" ht="29.45" customHeight="1" x14ac:dyDescent="0.15">
      <c r="A53" s="15" t="s">
        <v>109</v>
      </c>
      <c r="B53" s="88"/>
      <c r="C53" s="89"/>
      <c r="D53" s="89"/>
      <c r="E53" s="90"/>
      <c r="F53" s="11" t="str">
        <f>Z52</f>
        <v>×</v>
      </c>
      <c r="G53" s="9">
        <f>AA52</f>
        <v>1</v>
      </c>
      <c r="H53" s="9" t="s">
        <v>7</v>
      </c>
      <c r="I53" s="12">
        <f>AC52</f>
        <v>5</v>
      </c>
      <c r="J53" s="11" t="str">
        <f>Z54</f>
        <v>○</v>
      </c>
      <c r="K53" s="9">
        <f>AA54</f>
        <v>2</v>
      </c>
      <c r="L53" s="9" t="s">
        <v>7</v>
      </c>
      <c r="M53" s="12">
        <f>AC54</f>
        <v>0</v>
      </c>
      <c r="N53" s="11" t="str">
        <f>Z56</f>
        <v>△</v>
      </c>
      <c r="O53" s="9">
        <f>AA56</f>
        <v>1</v>
      </c>
      <c r="P53" s="9" t="s">
        <v>7</v>
      </c>
      <c r="Q53" s="12">
        <f>AC56</f>
        <v>1</v>
      </c>
      <c r="R53" s="12">
        <f>COUNTIF(B53:Q53,"○")*3</f>
        <v>3</v>
      </c>
      <c r="S53" s="12">
        <f>COUNTIF(B53:Q53,"△")</f>
        <v>1</v>
      </c>
      <c r="T53" s="14">
        <f>SUM(R53:S53)</f>
        <v>4</v>
      </c>
      <c r="U53" s="14">
        <f>G53+K53+O53-I53-M53-Q53</f>
        <v>-2</v>
      </c>
      <c r="V53" s="22">
        <v>3</v>
      </c>
      <c r="X53" s="17" t="s">
        <v>1</v>
      </c>
      <c r="Y53" s="25" t="str">
        <f>A56</f>
        <v>在　家</v>
      </c>
      <c r="Z53" s="19" t="str">
        <f t="shared" ref="Z53:Z57" si="35">IF(AA53=AC53,"△",IF(AA53&gt;AC53,"○","×"))</f>
        <v>○</v>
      </c>
      <c r="AA53" s="20">
        <v>4</v>
      </c>
      <c r="AB53" s="18" t="s">
        <v>6</v>
      </c>
      <c r="AC53" s="20">
        <v>0</v>
      </c>
      <c r="AD53" s="19" t="str">
        <f t="shared" ref="AD53:AD57" si="36">IF(AA53=AC53,"△",IF(AA53&lt;AC53,"○","×"))</f>
        <v>×</v>
      </c>
      <c r="AE53" s="28" t="str">
        <f>A55</f>
        <v>植　田</v>
      </c>
    </row>
    <row r="54" spans="1:31" ht="29.45" customHeight="1" x14ac:dyDescent="0.15">
      <c r="A54" s="15" t="s">
        <v>141</v>
      </c>
      <c r="B54" s="6" t="str">
        <f>AD52</f>
        <v>○</v>
      </c>
      <c r="C54" s="5">
        <f>I53</f>
        <v>5</v>
      </c>
      <c r="D54" s="9" t="s">
        <v>7</v>
      </c>
      <c r="E54" s="7">
        <f>G53</f>
        <v>1</v>
      </c>
      <c r="F54" s="91"/>
      <c r="G54" s="92"/>
      <c r="H54" s="92"/>
      <c r="I54" s="93"/>
      <c r="J54" s="6" t="str">
        <f>Z57</f>
        <v>○</v>
      </c>
      <c r="K54" s="5">
        <f>AA57</f>
        <v>8</v>
      </c>
      <c r="L54" s="9" t="s">
        <v>7</v>
      </c>
      <c r="M54" s="7">
        <f>AC57</f>
        <v>1</v>
      </c>
      <c r="N54" s="6" t="str">
        <f>AD55</f>
        <v>○</v>
      </c>
      <c r="O54" s="5">
        <f>I56</f>
        <v>2</v>
      </c>
      <c r="P54" s="9" t="s">
        <v>7</v>
      </c>
      <c r="Q54" s="7">
        <f>G56</f>
        <v>1</v>
      </c>
      <c r="R54" s="12">
        <f t="shared" ref="R54:R55" si="37">COUNTIF(B54:Q54,"○")*3</f>
        <v>9</v>
      </c>
      <c r="S54" s="12">
        <f t="shared" ref="S54:S56" si="38">COUNTIF(B54:Q54,"△")</f>
        <v>0</v>
      </c>
      <c r="T54" s="14">
        <f t="shared" ref="T54:T56" si="39">SUM(R54:S54)</f>
        <v>9</v>
      </c>
      <c r="U54" s="14">
        <f>C54+K54+O54-E54-M54-Q54</f>
        <v>12</v>
      </c>
      <c r="V54" s="15">
        <v>1</v>
      </c>
      <c r="X54" s="17" t="s">
        <v>2</v>
      </c>
      <c r="Y54" s="25" t="str">
        <f>A53</f>
        <v>波崎四</v>
      </c>
      <c r="Z54" s="19" t="str">
        <f t="shared" si="35"/>
        <v>○</v>
      </c>
      <c r="AA54" s="20">
        <v>2</v>
      </c>
      <c r="AB54" s="18" t="s">
        <v>6</v>
      </c>
      <c r="AC54" s="20">
        <v>0</v>
      </c>
      <c r="AD54" s="19" t="str">
        <f t="shared" si="36"/>
        <v>×</v>
      </c>
      <c r="AE54" s="28" t="str">
        <f>A55</f>
        <v>植　田</v>
      </c>
    </row>
    <row r="55" spans="1:31" ht="29.45" customHeight="1" x14ac:dyDescent="0.15">
      <c r="A55" s="15" t="s">
        <v>150</v>
      </c>
      <c r="B55" s="6" t="str">
        <f>AD54</f>
        <v>×</v>
      </c>
      <c r="C55" s="5">
        <f>M53</f>
        <v>0</v>
      </c>
      <c r="D55" s="9" t="s">
        <v>7</v>
      </c>
      <c r="E55" s="7">
        <f>K53</f>
        <v>2</v>
      </c>
      <c r="F55" s="6" t="str">
        <f>AD57</f>
        <v>×</v>
      </c>
      <c r="G55" s="5">
        <f>M54</f>
        <v>1</v>
      </c>
      <c r="H55" s="9" t="s">
        <v>7</v>
      </c>
      <c r="I55" s="7">
        <f>K54</f>
        <v>8</v>
      </c>
      <c r="J55" s="91"/>
      <c r="K55" s="92"/>
      <c r="L55" s="92"/>
      <c r="M55" s="93"/>
      <c r="N55" s="6" t="str">
        <f>AD53</f>
        <v>×</v>
      </c>
      <c r="O55" s="5">
        <f>M56</f>
        <v>0</v>
      </c>
      <c r="P55" s="9" t="s">
        <v>7</v>
      </c>
      <c r="Q55" s="7">
        <f>K56</f>
        <v>4</v>
      </c>
      <c r="R55" s="12">
        <f t="shared" si="37"/>
        <v>0</v>
      </c>
      <c r="S55" s="12">
        <f t="shared" si="38"/>
        <v>0</v>
      </c>
      <c r="T55" s="14">
        <f t="shared" si="39"/>
        <v>0</v>
      </c>
      <c r="U55" s="14">
        <f>G55+C55+O55-I55-E55-Q55</f>
        <v>-13</v>
      </c>
      <c r="V55" s="15">
        <v>4</v>
      </c>
      <c r="X55" s="6" t="s">
        <v>3</v>
      </c>
      <c r="Y55" s="24" t="str">
        <f>A56</f>
        <v>在　家</v>
      </c>
      <c r="Z55" s="4" t="str">
        <f t="shared" si="35"/>
        <v>×</v>
      </c>
      <c r="AA55" s="16">
        <v>1</v>
      </c>
      <c r="AB55" s="5" t="s">
        <v>6</v>
      </c>
      <c r="AC55" s="16">
        <v>2</v>
      </c>
      <c r="AD55" s="4" t="str">
        <f t="shared" si="36"/>
        <v>○</v>
      </c>
      <c r="AE55" s="27" t="str">
        <f>A54</f>
        <v>坂　本</v>
      </c>
    </row>
    <row r="56" spans="1:31" ht="29.45" customHeight="1" x14ac:dyDescent="0.15">
      <c r="A56" s="15" t="s">
        <v>145</v>
      </c>
      <c r="B56" s="6" t="str">
        <f>AD56</f>
        <v>△</v>
      </c>
      <c r="C56" s="5">
        <f>Q53</f>
        <v>1</v>
      </c>
      <c r="D56" s="9" t="s">
        <v>7</v>
      </c>
      <c r="E56" s="7">
        <f>O53</f>
        <v>1</v>
      </c>
      <c r="F56" s="6" t="str">
        <f>Z55</f>
        <v>×</v>
      </c>
      <c r="G56" s="5">
        <f>AA55</f>
        <v>1</v>
      </c>
      <c r="H56" s="9" t="s">
        <v>7</v>
      </c>
      <c r="I56" s="7">
        <f>AC55</f>
        <v>2</v>
      </c>
      <c r="J56" s="6" t="str">
        <f>Z53</f>
        <v>○</v>
      </c>
      <c r="K56" s="5">
        <f>AA53</f>
        <v>4</v>
      </c>
      <c r="L56" s="9" t="s">
        <v>7</v>
      </c>
      <c r="M56" s="7">
        <f>AC53</f>
        <v>0</v>
      </c>
      <c r="N56" s="91"/>
      <c r="O56" s="92"/>
      <c r="P56" s="92"/>
      <c r="Q56" s="93"/>
      <c r="R56" s="12">
        <f>COUNTIF(B56:Q56,"○")*3</f>
        <v>3</v>
      </c>
      <c r="S56" s="12">
        <f t="shared" si="38"/>
        <v>1</v>
      </c>
      <c r="T56" s="14">
        <f t="shared" si="39"/>
        <v>4</v>
      </c>
      <c r="U56" s="14">
        <f>G56+K56+C56-I56-M56-E56</f>
        <v>3</v>
      </c>
      <c r="V56" s="15">
        <v>2</v>
      </c>
      <c r="X56" s="11" t="s">
        <v>4</v>
      </c>
      <c r="Y56" s="26" t="str">
        <f>A53</f>
        <v>波崎四</v>
      </c>
      <c r="Z56" s="8" t="str">
        <f t="shared" si="35"/>
        <v>△</v>
      </c>
      <c r="AA56" s="21">
        <v>1</v>
      </c>
      <c r="AB56" s="9" t="s">
        <v>6</v>
      </c>
      <c r="AC56" s="21">
        <v>1</v>
      </c>
      <c r="AD56" s="8" t="str">
        <f t="shared" si="36"/>
        <v>△</v>
      </c>
      <c r="AE56" s="29" t="str">
        <f>A56</f>
        <v>在　家</v>
      </c>
    </row>
    <row r="57" spans="1:31" ht="29.45" customHeight="1" x14ac:dyDescent="0.15">
      <c r="X57" s="11" t="s">
        <v>5</v>
      </c>
      <c r="Y57" s="26" t="str">
        <f>A54</f>
        <v>坂　本</v>
      </c>
      <c r="Z57" s="8" t="str">
        <f t="shared" si="35"/>
        <v>○</v>
      </c>
      <c r="AA57" s="21">
        <v>8</v>
      </c>
      <c r="AB57" s="9" t="s">
        <v>6</v>
      </c>
      <c r="AC57" s="21">
        <v>1</v>
      </c>
      <c r="AD57" s="8" t="str">
        <f t="shared" si="36"/>
        <v>×</v>
      </c>
      <c r="AE57" s="29" t="str">
        <f>A55</f>
        <v>植　田</v>
      </c>
    </row>
  </sheetData>
  <mergeCells count="73">
    <mergeCell ref="B4:E4"/>
    <mergeCell ref="X2:AE2"/>
    <mergeCell ref="B3:E3"/>
    <mergeCell ref="F3:I3"/>
    <mergeCell ref="J3:M3"/>
    <mergeCell ref="N3:Q3"/>
    <mergeCell ref="X9:AE9"/>
    <mergeCell ref="B10:E10"/>
    <mergeCell ref="F10:I10"/>
    <mergeCell ref="J10:M10"/>
    <mergeCell ref="N10:Q10"/>
    <mergeCell ref="B17:E17"/>
    <mergeCell ref="F17:I17"/>
    <mergeCell ref="J17:M17"/>
    <mergeCell ref="N17:Q17"/>
    <mergeCell ref="F5:I5"/>
    <mergeCell ref="J6:M6"/>
    <mergeCell ref="N7:Q7"/>
    <mergeCell ref="B11:E11"/>
    <mergeCell ref="F12:I12"/>
    <mergeCell ref="J13:M13"/>
    <mergeCell ref="N14:Q14"/>
    <mergeCell ref="F26:I26"/>
    <mergeCell ref="J27:M27"/>
    <mergeCell ref="N28:Q28"/>
    <mergeCell ref="X16:AE16"/>
    <mergeCell ref="X23:AE23"/>
    <mergeCell ref="F24:I24"/>
    <mergeCell ref="J24:M24"/>
    <mergeCell ref="N24:Q24"/>
    <mergeCell ref="B18:E18"/>
    <mergeCell ref="F19:I19"/>
    <mergeCell ref="J20:M20"/>
    <mergeCell ref="N21:Q21"/>
    <mergeCell ref="B25:E25"/>
    <mergeCell ref="B24:E24"/>
    <mergeCell ref="X30:AE30"/>
    <mergeCell ref="N35:Q35"/>
    <mergeCell ref="X37:AE37"/>
    <mergeCell ref="B38:E38"/>
    <mergeCell ref="F38:I38"/>
    <mergeCell ref="J38:M38"/>
    <mergeCell ref="N38:Q38"/>
    <mergeCell ref="B31:E31"/>
    <mergeCell ref="F31:I31"/>
    <mergeCell ref="J31:M31"/>
    <mergeCell ref="N31:Q31"/>
    <mergeCell ref="X44:AE44"/>
    <mergeCell ref="B45:E45"/>
    <mergeCell ref="F45:I45"/>
    <mergeCell ref="J45:M45"/>
    <mergeCell ref="N45:Q45"/>
    <mergeCell ref="X51:AE51"/>
    <mergeCell ref="B52:E52"/>
    <mergeCell ref="F52:I52"/>
    <mergeCell ref="J52:M52"/>
    <mergeCell ref="N52:Q52"/>
    <mergeCell ref="B53:E53"/>
    <mergeCell ref="F54:I54"/>
    <mergeCell ref="J55:M55"/>
    <mergeCell ref="N56:Q56"/>
    <mergeCell ref="G1:M1"/>
    <mergeCell ref="B46:E46"/>
    <mergeCell ref="F47:I47"/>
    <mergeCell ref="J48:M48"/>
    <mergeCell ref="N49:Q49"/>
    <mergeCell ref="B39:E39"/>
    <mergeCell ref="F40:I40"/>
    <mergeCell ref="J41:M41"/>
    <mergeCell ref="N42:Q42"/>
    <mergeCell ref="B32:E32"/>
    <mergeCell ref="F33:I33"/>
    <mergeCell ref="J34:M34"/>
  </mergeCells>
  <phoneticPr fontId="1"/>
  <pageMargins left="0.67" right="0.42" top="0.75" bottom="0.56000000000000005" header="0.3" footer="0.3"/>
  <pageSetup paperSize="9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topLeftCell="A10" zoomScaleNormal="100" workbookViewId="0">
      <selection activeCell="AJ10" sqref="AJ10"/>
    </sheetView>
  </sheetViews>
  <sheetFormatPr defaultRowHeight="18.75" x14ac:dyDescent="0.15"/>
  <cols>
    <col min="1" max="1" width="13" customWidth="1"/>
    <col min="2" max="2" width="4.75" customWidth="1"/>
    <col min="3" max="3" width="3.75" customWidth="1"/>
    <col min="4" max="4" width="2.875" customWidth="1"/>
    <col min="5" max="5" width="3.75" customWidth="1"/>
    <col min="6" max="6" width="4.75" customWidth="1"/>
    <col min="7" max="7" width="3.75" customWidth="1"/>
    <col min="8" max="8" width="2.875" customWidth="1"/>
    <col min="9" max="9" width="3.75" customWidth="1"/>
    <col min="10" max="10" width="4.75" customWidth="1"/>
    <col min="11" max="11" width="3.75" customWidth="1"/>
    <col min="12" max="12" width="2.875" customWidth="1"/>
    <col min="13" max="13" width="3.75" customWidth="1"/>
    <col min="14" max="14" width="4.75" customWidth="1"/>
    <col min="15" max="15" width="3.75" customWidth="1"/>
    <col min="16" max="16" width="2.875" customWidth="1"/>
    <col min="17" max="17" width="3.75" customWidth="1"/>
    <col min="18" max="19" width="3.75" hidden="1" customWidth="1"/>
    <col min="20" max="22" width="6.375" style="3" customWidth="1"/>
    <col min="24" max="24" width="4.25" style="3" hidden="1" customWidth="1"/>
    <col min="25" max="25" width="9" style="23" hidden="1" customWidth="1"/>
    <col min="26" max="26" width="4" style="3" hidden="1" customWidth="1"/>
    <col min="27" max="27" width="6.375" style="13" hidden="1" customWidth="1"/>
    <col min="28" max="28" width="4.375" style="3" hidden="1" customWidth="1"/>
    <col min="29" max="29" width="6.375" style="13" hidden="1" customWidth="1"/>
    <col min="30" max="30" width="4" hidden="1" customWidth="1"/>
    <col min="31" max="31" width="9" style="23" hidden="1" customWidth="1"/>
    <col min="32" max="33" width="9" hidden="1" customWidth="1"/>
  </cols>
  <sheetData>
    <row r="1" spans="1:33" ht="28.15" customHeight="1" x14ac:dyDescent="0.15">
      <c r="A1" t="s">
        <v>21</v>
      </c>
      <c r="G1" s="94" t="s">
        <v>22</v>
      </c>
      <c r="H1" s="94"/>
      <c r="I1" s="94"/>
      <c r="J1" s="94"/>
      <c r="K1" s="94"/>
    </row>
    <row r="2" spans="1:33" ht="28.15" customHeight="1" x14ac:dyDescent="0.15">
      <c r="A2" s="31" t="s">
        <v>23</v>
      </c>
      <c r="B2" s="2"/>
      <c r="C2" s="31" t="s">
        <v>27</v>
      </c>
      <c r="F2" s="2"/>
      <c r="G2" s="2"/>
      <c r="J2" s="2"/>
      <c r="K2" s="2"/>
      <c r="N2" s="2"/>
      <c r="O2" s="2"/>
      <c r="X2" s="97" t="str">
        <f>C2</f>
        <v>（会場　神栖総合Ａ）</v>
      </c>
      <c r="Y2" s="97"/>
      <c r="Z2" s="97"/>
      <c r="AA2" s="97"/>
      <c r="AB2" s="97"/>
      <c r="AC2" s="97"/>
      <c r="AD2" s="97"/>
      <c r="AE2" s="97"/>
    </row>
    <row r="3" spans="1:33" ht="28.15" customHeight="1" x14ac:dyDescent="0.15">
      <c r="A3" s="1"/>
      <c r="B3" s="96" t="str">
        <f>A4</f>
        <v>神栖二</v>
      </c>
      <c r="C3" s="96"/>
      <c r="D3" s="96"/>
      <c r="E3" s="96"/>
      <c r="F3" s="96" t="str">
        <f>A5</f>
        <v>神栖四</v>
      </c>
      <c r="G3" s="96"/>
      <c r="H3" s="96"/>
      <c r="I3" s="96"/>
      <c r="J3" s="96" t="str">
        <f>A6</f>
        <v>東浦和</v>
      </c>
      <c r="K3" s="96"/>
      <c r="L3" s="96"/>
      <c r="M3" s="96"/>
      <c r="N3" s="96" t="str">
        <f>A7</f>
        <v>常盤平</v>
      </c>
      <c r="O3" s="96"/>
      <c r="P3" s="96"/>
      <c r="Q3" s="96"/>
      <c r="R3" s="10"/>
      <c r="S3" s="10"/>
      <c r="T3" s="10" t="s">
        <v>8</v>
      </c>
      <c r="U3" s="10" t="s">
        <v>9</v>
      </c>
      <c r="V3" s="10" t="s">
        <v>10</v>
      </c>
      <c r="X3" s="6" t="s">
        <v>0</v>
      </c>
      <c r="Y3" s="24" t="str">
        <f>A4</f>
        <v>神栖二</v>
      </c>
      <c r="Z3" s="4" t="str">
        <f>IF(AA3=AC3,"△",IF(AA3&gt;AC3,"○","×"))</f>
        <v>○</v>
      </c>
      <c r="AA3" s="16">
        <v>3</v>
      </c>
      <c r="AB3" s="5" t="s">
        <v>6</v>
      </c>
      <c r="AC3" s="16">
        <v>0</v>
      </c>
      <c r="AD3" s="4" t="str">
        <f>IF(AA3=AC3,"△",IF(AA3&lt;AC3,"○","×"))</f>
        <v>×</v>
      </c>
      <c r="AE3" s="27" t="str">
        <f>A5</f>
        <v>神栖四</v>
      </c>
      <c r="AG3" s="33" t="s">
        <v>51</v>
      </c>
    </row>
    <row r="4" spans="1:33" ht="28.15" customHeight="1" x14ac:dyDescent="0.15">
      <c r="A4" s="15" t="s">
        <v>11</v>
      </c>
      <c r="B4" s="88"/>
      <c r="C4" s="89"/>
      <c r="D4" s="89"/>
      <c r="E4" s="90"/>
      <c r="F4" s="11" t="str">
        <f>Z3</f>
        <v>○</v>
      </c>
      <c r="G4" s="9">
        <f>AA3</f>
        <v>3</v>
      </c>
      <c r="H4" s="9" t="s">
        <v>7</v>
      </c>
      <c r="I4" s="12">
        <f>AC3</f>
        <v>0</v>
      </c>
      <c r="J4" s="11" t="str">
        <f>Z5</f>
        <v>○</v>
      </c>
      <c r="K4" s="9">
        <f>AA5</f>
        <v>4</v>
      </c>
      <c r="L4" s="9" t="s">
        <v>7</v>
      </c>
      <c r="M4" s="12">
        <f>AC5</f>
        <v>0</v>
      </c>
      <c r="N4" s="11" t="str">
        <f>Z7</f>
        <v>△</v>
      </c>
      <c r="O4" s="9">
        <f>AA7</f>
        <v>1</v>
      </c>
      <c r="P4" s="9" t="s">
        <v>7</v>
      </c>
      <c r="Q4" s="12">
        <f>AC7</f>
        <v>1</v>
      </c>
      <c r="R4" s="12">
        <f>COUNTIF(B4:Q4,"○")*3</f>
        <v>6</v>
      </c>
      <c r="S4" s="12">
        <f>COUNTIF(B4:Q4,"△")</f>
        <v>1</v>
      </c>
      <c r="T4" s="14">
        <f>SUM(R4:S4)</f>
        <v>7</v>
      </c>
      <c r="U4" s="14">
        <f>G4+K4+O4-I4-M4-Q4</f>
        <v>7</v>
      </c>
      <c r="V4" s="22">
        <v>1</v>
      </c>
      <c r="X4" s="17" t="s">
        <v>1</v>
      </c>
      <c r="Y4" s="25" t="str">
        <f>A7</f>
        <v>常盤平</v>
      </c>
      <c r="Z4" s="19" t="str">
        <f t="shared" ref="Z4:Z8" si="0">IF(AA4=AC4,"△",IF(AA4&gt;AC4,"○","×"))</f>
        <v>×</v>
      </c>
      <c r="AA4" s="20">
        <v>0</v>
      </c>
      <c r="AB4" s="18" t="s">
        <v>6</v>
      </c>
      <c r="AC4" s="20">
        <v>3</v>
      </c>
      <c r="AD4" s="19" t="str">
        <f t="shared" ref="AD4:AD8" si="1">IF(AA4=AC4,"△",IF(AA4&lt;AC4,"○","×"))</f>
        <v>○</v>
      </c>
      <c r="AE4" s="28" t="str">
        <f>A6</f>
        <v>東浦和</v>
      </c>
    </row>
    <row r="5" spans="1:33" ht="28.15" customHeight="1" x14ac:dyDescent="0.15">
      <c r="A5" s="15" t="s">
        <v>12</v>
      </c>
      <c r="B5" s="6" t="str">
        <f>AD3</f>
        <v>×</v>
      </c>
      <c r="C5" s="5">
        <f>I4</f>
        <v>0</v>
      </c>
      <c r="D5" s="9" t="s">
        <v>7</v>
      </c>
      <c r="E5" s="7">
        <f>G4</f>
        <v>3</v>
      </c>
      <c r="F5" s="91"/>
      <c r="G5" s="92"/>
      <c r="H5" s="92"/>
      <c r="I5" s="93"/>
      <c r="J5" s="6" t="str">
        <f>Z8</f>
        <v>×</v>
      </c>
      <c r="K5" s="5">
        <f>AA8</f>
        <v>0</v>
      </c>
      <c r="L5" s="9" t="s">
        <v>7</v>
      </c>
      <c r="M5" s="7">
        <f>AC8</f>
        <v>1</v>
      </c>
      <c r="N5" s="6" t="str">
        <f>AD6</f>
        <v>×</v>
      </c>
      <c r="O5" s="5">
        <f>I7</f>
        <v>0</v>
      </c>
      <c r="P5" s="9" t="s">
        <v>7</v>
      </c>
      <c r="Q5" s="7">
        <f>G7</f>
        <v>3</v>
      </c>
      <c r="R5" s="12">
        <f t="shared" ref="R5:R6" si="2">COUNTIF(B5:Q5,"○")*3</f>
        <v>0</v>
      </c>
      <c r="S5" s="12">
        <f t="shared" ref="S5:S7" si="3">COUNTIF(B5:Q5,"△")</f>
        <v>0</v>
      </c>
      <c r="T5" s="14">
        <f t="shared" ref="T5:T7" si="4">SUM(R5:S5)</f>
        <v>0</v>
      </c>
      <c r="U5" s="14">
        <f>C5+K5+O5-E5-M5-Q5</f>
        <v>-7</v>
      </c>
      <c r="V5" s="15">
        <v>4</v>
      </c>
      <c r="X5" s="17" t="s">
        <v>2</v>
      </c>
      <c r="Y5" s="25" t="str">
        <f>A4</f>
        <v>神栖二</v>
      </c>
      <c r="Z5" s="19" t="str">
        <f t="shared" si="0"/>
        <v>○</v>
      </c>
      <c r="AA5" s="20">
        <v>4</v>
      </c>
      <c r="AB5" s="18" t="s">
        <v>6</v>
      </c>
      <c r="AC5" s="20">
        <v>0</v>
      </c>
      <c r="AD5" s="19" t="str">
        <f t="shared" si="1"/>
        <v>×</v>
      </c>
      <c r="AE5" s="28" t="str">
        <f>A6</f>
        <v>東浦和</v>
      </c>
    </row>
    <row r="6" spans="1:33" ht="28.15" customHeight="1" x14ac:dyDescent="0.15">
      <c r="A6" s="15" t="s">
        <v>13</v>
      </c>
      <c r="B6" s="6" t="str">
        <f>AD5</f>
        <v>×</v>
      </c>
      <c r="C6" s="5">
        <f>M4</f>
        <v>0</v>
      </c>
      <c r="D6" s="9" t="s">
        <v>7</v>
      </c>
      <c r="E6" s="7">
        <f>K4</f>
        <v>4</v>
      </c>
      <c r="F6" s="6" t="str">
        <f>AD8</f>
        <v>○</v>
      </c>
      <c r="G6" s="5">
        <f>M5</f>
        <v>1</v>
      </c>
      <c r="H6" s="9" t="s">
        <v>7</v>
      </c>
      <c r="I6" s="7">
        <f>K5</f>
        <v>0</v>
      </c>
      <c r="J6" s="91"/>
      <c r="K6" s="92"/>
      <c r="L6" s="92"/>
      <c r="M6" s="93"/>
      <c r="N6" s="6" t="str">
        <f>AD4</f>
        <v>○</v>
      </c>
      <c r="O6" s="5">
        <f>M7</f>
        <v>3</v>
      </c>
      <c r="P6" s="9" t="s">
        <v>7</v>
      </c>
      <c r="Q6" s="7">
        <f>K7</f>
        <v>0</v>
      </c>
      <c r="R6" s="12">
        <f t="shared" si="2"/>
        <v>6</v>
      </c>
      <c r="S6" s="12">
        <f t="shared" si="3"/>
        <v>0</v>
      </c>
      <c r="T6" s="14">
        <f t="shared" si="4"/>
        <v>6</v>
      </c>
      <c r="U6" s="14">
        <f>G6+C6+O6-I6-E6-Q6</f>
        <v>0</v>
      </c>
      <c r="V6" s="15">
        <v>2</v>
      </c>
      <c r="X6" s="6" t="s">
        <v>3</v>
      </c>
      <c r="Y6" s="24" t="str">
        <f>A7</f>
        <v>常盤平</v>
      </c>
      <c r="Z6" s="4" t="str">
        <f t="shared" si="0"/>
        <v>○</v>
      </c>
      <c r="AA6" s="16">
        <v>3</v>
      </c>
      <c r="AB6" s="5" t="s">
        <v>6</v>
      </c>
      <c r="AC6" s="16">
        <v>0</v>
      </c>
      <c r="AD6" s="4" t="str">
        <f t="shared" si="1"/>
        <v>×</v>
      </c>
      <c r="AE6" s="27" t="str">
        <f>A5</f>
        <v>神栖四</v>
      </c>
    </row>
    <row r="7" spans="1:33" ht="28.15" customHeight="1" x14ac:dyDescent="0.15">
      <c r="A7" s="15" t="s">
        <v>14</v>
      </c>
      <c r="B7" s="6" t="str">
        <f>AD7</f>
        <v>△</v>
      </c>
      <c r="C7" s="5">
        <f>Q4</f>
        <v>1</v>
      </c>
      <c r="D7" s="9" t="s">
        <v>7</v>
      </c>
      <c r="E7" s="7">
        <f>O4</f>
        <v>1</v>
      </c>
      <c r="F7" s="6" t="str">
        <f>Z6</f>
        <v>○</v>
      </c>
      <c r="G7" s="5">
        <f>AA6</f>
        <v>3</v>
      </c>
      <c r="H7" s="9" t="s">
        <v>7</v>
      </c>
      <c r="I7" s="7">
        <f>AC6</f>
        <v>0</v>
      </c>
      <c r="J7" s="6" t="str">
        <f>Z4</f>
        <v>×</v>
      </c>
      <c r="K7" s="5">
        <f>AA4</f>
        <v>0</v>
      </c>
      <c r="L7" s="9" t="s">
        <v>7</v>
      </c>
      <c r="M7" s="7">
        <f>AC4</f>
        <v>3</v>
      </c>
      <c r="N7" s="91"/>
      <c r="O7" s="92"/>
      <c r="P7" s="92"/>
      <c r="Q7" s="93"/>
      <c r="R7" s="12">
        <f>COUNTIF(B7:Q7,"○")*3</f>
        <v>3</v>
      </c>
      <c r="S7" s="12">
        <f t="shared" si="3"/>
        <v>1</v>
      </c>
      <c r="T7" s="14">
        <f t="shared" si="4"/>
        <v>4</v>
      </c>
      <c r="U7" s="14">
        <f>G7+K7+C7-I7-M7-E7</f>
        <v>0</v>
      </c>
      <c r="V7" s="15">
        <v>3</v>
      </c>
      <c r="X7" s="11" t="s">
        <v>4</v>
      </c>
      <c r="Y7" s="26" t="str">
        <f>A4</f>
        <v>神栖二</v>
      </c>
      <c r="Z7" s="8" t="str">
        <f t="shared" si="0"/>
        <v>△</v>
      </c>
      <c r="AA7" s="21">
        <v>1</v>
      </c>
      <c r="AB7" s="9" t="s">
        <v>6</v>
      </c>
      <c r="AC7" s="21">
        <v>1</v>
      </c>
      <c r="AD7" s="8" t="str">
        <f t="shared" si="1"/>
        <v>△</v>
      </c>
      <c r="AE7" s="29" t="str">
        <f>A7</f>
        <v>常盤平</v>
      </c>
    </row>
    <row r="8" spans="1:33" ht="28.15" customHeight="1" x14ac:dyDescent="0.15">
      <c r="X8" s="11" t="s">
        <v>5</v>
      </c>
      <c r="Y8" s="26" t="str">
        <f>A5</f>
        <v>神栖四</v>
      </c>
      <c r="Z8" s="8" t="str">
        <f t="shared" si="0"/>
        <v>×</v>
      </c>
      <c r="AA8" s="21">
        <v>0</v>
      </c>
      <c r="AB8" s="9" t="s">
        <v>6</v>
      </c>
      <c r="AC8" s="21">
        <v>1</v>
      </c>
      <c r="AD8" s="8" t="str">
        <f t="shared" si="1"/>
        <v>○</v>
      </c>
      <c r="AE8" s="29" t="str">
        <f>A6</f>
        <v>東浦和</v>
      </c>
    </row>
    <row r="9" spans="1:33" ht="28.15" customHeight="1" x14ac:dyDescent="0.15">
      <c r="A9" s="32" t="s">
        <v>24</v>
      </c>
      <c r="C9" s="31" t="s">
        <v>28</v>
      </c>
      <c r="X9" s="95" t="str">
        <f>C9</f>
        <v>（会場　神栖総合Ｂ）</v>
      </c>
      <c r="Y9" s="95"/>
      <c r="Z9" s="95"/>
      <c r="AA9" s="95"/>
      <c r="AB9" s="95"/>
      <c r="AC9" s="95"/>
      <c r="AD9" s="95"/>
      <c r="AE9" s="95"/>
    </row>
    <row r="10" spans="1:33" ht="28.15" customHeight="1" x14ac:dyDescent="0.15">
      <c r="A10" s="1"/>
      <c r="B10" s="96" t="str">
        <f>A11</f>
        <v>おゆみ野南</v>
      </c>
      <c r="C10" s="96"/>
      <c r="D10" s="96"/>
      <c r="E10" s="96"/>
      <c r="F10" s="96" t="str">
        <f>A12</f>
        <v>安中一</v>
      </c>
      <c r="G10" s="96"/>
      <c r="H10" s="96"/>
      <c r="I10" s="96"/>
      <c r="J10" s="96" t="str">
        <f>A13</f>
        <v>波崎三</v>
      </c>
      <c r="K10" s="96"/>
      <c r="L10" s="96"/>
      <c r="M10" s="96"/>
      <c r="N10" s="96" t="str">
        <f>A14</f>
        <v>坂　本</v>
      </c>
      <c r="O10" s="96"/>
      <c r="P10" s="96"/>
      <c r="Q10" s="96"/>
      <c r="R10" s="10"/>
      <c r="S10" s="10"/>
      <c r="T10" s="10" t="s">
        <v>8</v>
      </c>
      <c r="U10" s="10" t="s">
        <v>9</v>
      </c>
      <c r="V10" s="10" t="s">
        <v>10</v>
      </c>
      <c r="X10" s="6" t="s">
        <v>0</v>
      </c>
      <c r="Y10" s="24" t="str">
        <f>A11</f>
        <v>おゆみ野南</v>
      </c>
      <c r="Z10" s="4" t="str">
        <f>IF(AA10=AC10,"△",IF(AA10&gt;AC10,"○","×"))</f>
        <v>△</v>
      </c>
      <c r="AA10" s="16">
        <v>1</v>
      </c>
      <c r="AB10" s="5" t="s">
        <v>6</v>
      </c>
      <c r="AC10" s="16">
        <v>1</v>
      </c>
      <c r="AD10" s="4" t="str">
        <f>IF(AA10=AC10,"△",IF(AA10&lt;AC10,"○","×"))</f>
        <v>△</v>
      </c>
      <c r="AE10" s="27" t="str">
        <f>A12</f>
        <v>安中一</v>
      </c>
    </row>
    <row r="11" spans="1:33" ht="28.15" customHeight="1" x14ac:dyDescent="0.15">
      <c r="A11" s="15" t="s">
        <v>15</v>
      </c>
      <c r="B11" s="88"/>
      <c r="C11" s="89"/>
      <c r="D11" s="89"/>
      <c r="E11" s="90"/>
      <c r="F11" s="11" t="str">
        <f>Z10</f>
        <v>△</v>
      </c>
      <c r="G11" s="9">
        <f>AA10</f>
        <v>1</v>
      </c>
      <c r="H11" s="9" t="s">
        <v>7</v>
      </c>
      <c r="I11" s="12">
        <f>AC10</f>
        <v>1</v>
      </c>
      <c r="J11" s="11" t="str">
        <f>Z12</f>
        <v>△</v>
      </c>
      <c r="K11" s="9">
        <f>AA12</f>
        <v>1</v>
      </c>
      <c r="L11" s="9" t="s">
        <v>7</v>
      </c>
      <c r="M11" s="12">
        <f>AC12</f>
        <v>1</v>
      </c>
      <c r="N11" s="11" t="str">
        <f>Z14</f>
        <v>△</v>
      </c>
      <c r="O11" s="9">
        <f>AA14</f>
        <v>0</v>
      </c>
      <c r="P11" s="9" t="s">
        <v>7</v>
      </c>
      <c r="Q11" s="12">
        <f>AC14</f>
        <v>0</v>
      </c>
      <c r="R11" s="12">
        <f>COUNTIF(B11:Q11,"○")*3</f>
        <v>0</v>
      </c>
      <c r="S11" s="12">
        <f>COUNTIF(B11:Q11,"△")</f>
        <v>3</v>
      </c>
      <c r="T11" s="14">
        <f>SUM(R11:S11)</f>
        <v>3</v>
      </c>
      <c r="U11" s="14">
        <f>G11+K11+O11-I11-M11-Q11</f>
        <v>0</v>
      </c>
      <c r="V11" s="22">
        <v>3</v>
      </c>
      <c r="X11" s="17" t="s">
        <v>1</v>
      </c>
      <c r="Y11" s="25" t="str">
        <f>A14</f>
        <v>坂　本</v>
      </c>
      <c r="Z11" s="19" t="str">
        <f t="shared" ref="Z11:Z15" si="5">IF(AA11=AC11,"△",IF(AA11&gt;AC11,"○","×"))</f>
        <v>×</v>
      </c>
      <c r="AA11" s="20">
        <v>0</v>
      </c>
      <c r="AB11" s="18" t="s">
        <v>6</v>
      </c>
      <c r="AC11" s="20">
        <v>2</v>
      </c>
      <c r="AD11" s="19" t="str">
        <f t="shared" ref="AD11:AD15" si="6">IF(AA11=AC11,"△",IF(AA11&lt;AC11,"○","×"))</f>
        <v>○</v>
      </c>
      <c r="AE11" s="28" t="str">
        <f>A13</f>
        <v>波崎三</v>
      </c>
    </row>
    <row r="12" spans="1:33" ht="28.15" customHeight="1" x14ac:dyDescent="0.15">
      <c r="A12" s="15" t="s">
        <v>16</v>
      </c>
      <c r="B12" s="6" t="str">
        <f>AD10</f>
        <v>△</v>
      </c>
      <c r="C12" s="5">
        <f>I11</f>
        <v>1</v>
      </c>
      <c r="D12" s="9" t="s">
        <v>7</v>
      </c>
      <c r="E12" s="7">
        <f>G11</f>
        <v>1</v>
      </c>
      <c r="F12" s="91"/>
      <c r="G12" s="92"/>
      <c r="H12" s="92"/>
      <c r="I12" s="93"/>
      <c r="J12" s="6" t="str">
        <f>Z15</f>
        <v>△</v>
      </c>
      <c r="K12" s="5">
        <f>AA15</f>
        <v>0</v>
      </c>
      <c r="L12" s="9" t="s">
        <v>7</v>
      </c>
      <c r="M12" s="7">
        <f>AC15</f>
        <v>0</v>
      </c>
      <c r="N12" s="6" t="str">
        <f>AD13</f>
        <v>×</v>
      </c>
      <c r="O12" s="5">
        <f>I14</f>
        <v>0</v>
      </c>
      <c r="P12" s="9" t="s">
        <v>7</v>
      </c>
      <c r="Q12" s="7">
        <f>G14</f>
        <v>1</v>
      </c>
      <c r="R12" s="12">
        <f t="shared" ref="R12:R13" si="7">COUNTIF(B12:Q12,"○")*3</f>
        <v>0</v>
      </c>
      <c r="S12" s="12">
        <f t="shared" ref="S12:S14" si="8">COUNTIF(B12:Q12,"△")</f>
        <v>2</v>
      </c>
      <c r="T12" s="14">
        <f t="shared" ref="T12:T14" si="9">SUM(R12:S12)</f>
        <v>2</v>
      </c>
      <c r="U12" s="14">
        <f>C12+K12+O12-E12-M12-Q12</f>
        <v>-1</v>
      </c>
      <c r="V12" s="15">
        <v>4</v>
      </c>
      <c r="X12" s="17" t="s">
        <v>2</v>
      </c>
      <c r="Y12" s="25" t="str">
        <f>A11</f>
        <v>おゆみ野南</v>
      </c>
      <c r="Z12" s="19" t="str">
        <f t="shared" si="5"/>
        <v>△</v>
      </c>
      <c r="AA12" s="20">
        <v>1</v>
      </c>
      <c r="AB12" s="18" t="s">
        <v>6</v>
      </c>
      <c r="AC12" s="20">
        <v>1</v>
      </c>
      <c r="AD12" s="19" t="str">
        <f t="shared" si="6"/>
        <v>△</v>
      </c>
      <c r="AE12" s="28" t="str">
        <f>A13</f>
        <v>波崎三</v>
      </c>
    </row>
    <row r="13" spans="1:33" ht="28.15" customHeight="1" x14ac:dyDescent="0.15">
      <c r="A13" s="15" t="s">
        <v>17</v>
      </c>
      <c r="B13" s="6" t="str">
        <f>AD12</f>
        <v>△</v>
      </c>
      <c r="C13" s="5">
        <f>M11</f>
        <v>1</v>
      </c>
      <c r="D13" s="9" t="s">
        <v>7</v>
      </c>
      <c r="E13" s="7">
        <f>K11</f>
        <v>1</v>
      </c>
      <c r="F13" s="6" t="str">
        <f>AD15</f>
        <v>△</v>
      </c>
      <c r="G13" s="5">
        <f>M12</f>
        <v>0</v>
      </c>
      <c r="H13" s="9" t="s">
        <v>7</v>
      </c>
      <c r="I13" s="7">
        <f>K12</f>
        <v>0</v>
      </c>
      <c r="J13" s="91"/>
      <c r="K13" s="92"/>
      <c r="L13" s="92"/>
      <c r="M13" s="93"/>
      <c r="N13" s="6" t="str">
        <f>AD11</f>
        <v>○</v>
      </c>
      <c r="O13" s="5">
        <f>M14</f>
        <v>2</v>
      </c>
      <c r="P13" s="9" t="s">
        <v>7</v>
      </c>
      <c r="Q13" s="7">
        <f>K14</f>
        <v>0</v>
      </c>
      <c r="R13" s="12">
        <f t="shared" si="7"/>
        <v>3</v>
      </c>
      <c r="S13" s="12">
        <f t="shared" si="8"/>
        <v>2</v>
      </c>
      <c r="T13" s="14">
        <f t="shared" si="9"/>
        <v>5</v>
      </c>
      <c r="U13" s="14">
        <f>G13+C13+O13-I13-E13-Q13</f>
        <v>2</v>
      </c>
      <c r="V13" s="15">
        <v>1</v>
      </c>
      <c r="X13" s="6" t="s">
        <v>3</v>
      </c>
      <c r="Y13" s="24" t="str">
        <f>A14</f>
        <v>坂　本</v>
      </c>
      <c r="Z13" s="4" t="str">
        <f t="shared" si="5"/>
        <v>○</v>
      </c>
      <c r="AA13" s="16">
        <v>1</v>
      </c>
      <c r="AB13" s="5" t="s">
        <v>6</v>
      </c>
      <c r="AC13" s="16">
        <v>0</v>
      </c>
      <c r="AD13" s="4" t="str">
        <f t="shared" si="6"/>
        <v>×</v>
      </c>
      <c r="AE13" s="27" t="str">
        <f>A12</f>
        <v>安中一</v>
      </c>
    </row>
    <row r="14" spans="1:33" ht="28.15" customHeight="1" x14ac:dyDescent="0.15">
      <c r="A14" s="15" t="s">
        <v>141</v>
      </c>
      <c r="B14" s="6" t="str">
        <f>AD14</f>
        <v>△</v>
      </c>
      <c r="C14" s="5">
        <f>Q11</f>
        <v>0</v>
      </c>
      <c r="D14" s="9" t="s">
        <v>7</v>
      </c>
      <c r="E14" s="7">
        <f>O11</f>
        <v>0</v>
      </c>
      <c r="F14" s="6" t="str">
        <f>Z13</f>
        <v>○</v>
      </c>
      <c r="G14" s="5">
        <f>AA13</f>
        <v>1</v>
      </c>
      <c r="H14" s="9" t="s">
        <v>7</v>
      </c>
      <c r="I14" s="7">
        <f>AC13</f>
        <v>0</v>
      </c>
      <c r="J14" s="6" t="str">
        <f>Z11</f>
        <v>×</v>
      </c>
      <c r="K14" s="5">
        <f>AA11</f>
        <v>0</v>
      </c>
      <c r="L14" s="9" t="s">
        <v>7</v>
      </c>
      <c r="M14" s="7">
        <f>AC11</f>
        <v>2</v>
      </c>
      <c r="N14" s="91"/>
      <c r="O14" s="92"/>
      <c r="P14" s="92"/>
      <c r="Q14" s="93"/>
      <c r="R14" s="12">
        <f>COUNTIF(B14:Q14,"○")*3</f>
        <v>3</v>
      </c>
      <c r="S14" s="12">
        <f t="shared" si="8"/>
        <v>1</v>
      </c>
      <c r="T14" s="14">
        <f t="shared" si="9"/>
        <v>4</v>
      </c>
      <c r="U14" s="14">
        <f>G14+K14+C14-I14-M14-E14</f>
        <v>-1</v>
      </c>
      <c r="V14" s="15">
        <v>2</v>
      </c>
      <c r="X14" s="11" t="s">
        <v>4</v>
      </c>
      <c r="Y14" s="26" t="str">
        <f>A11</f>
        <v>おゆみ野南</v>
      </c>
      <c r="Z14" s="8" t="str">
        <f t="shared" si="5"/>
        <v>△</v>
      </c>
      <c r="AA14" s="21">
        <v>0</v>
      </c>
      <c r="AB14" s="9" t="s">
        <v>6</v>
      </c>
      <c r="AC14" s="21">
        <v>0</v>
      </c>
      <c r="AD14" s="8" t="str">
        <f t="shared" si="6"/>
        <v>△</v>
      </c>
      <c r="AE14" s="29" t="str">
        <f>A14</f>
        <v>坂　本</v>
      </c>
    </row>
    <row r="15" spans="1:33" ht="28.15" customHeight="1" x14ac:dyDescent="0.15">
      <c r="X15" s="11" t="s">
        <v>5</v>
      </c>
      <c r="Y15" s="26" t="str">
        <f>A12</f>
        <v>安中一</v>
      </c>
      <c r="Z15" s="8" t="str">
        <f t="shared" si="5"/>
        <v>△</v>
      </c>
      <c r="AA15" s="21">
        <v>0</v>
      </c>
      <c r="AB15" s="9" t="s">
        <v>6</v>
      </c>
      <c r="AC15" s="21">
        <v>0</v>
      </c>
      <c r="AD15" s="8" t="str">
        <f t="shared" si="6"/>
        <v>△</v>
      </c>
      <c r="AE15" s="29" t="str">
        <f>A13</f>
        <v>波崎三</v>
      </c>
    </row>
    <row r="16" spans="1:33" ht="28.15" customHeight="1" x14ac:dyDescent="0.15">
      <c r="A16" s="32" t="s">
        <v>26</v>
      </c>
      <c r="C16" s="31" t="s">
        <v>29</v>
      </c>
      <c r="X16" s="95" t="str">
        <f>C16</f>
        <v>（会場　神栖海浜サッカー場Ａ）</v>
      </c>
      <c r="Y16" s="95"/>
      <c r="Z16" s="95"/>
      <c r="AA16" s="95"/>
      <c r="AB16" s="95"/>
      <c r="AC16" s="95"/>
      <c r="AD16" s="95"/>
      <c r="AE16" s="95"/>
    </row>
    <row r="17" spans="1:31" ht="28.15" customHeight="1" x14ac:dyDescent="0.15">
      <c r="A17" s="1"/>
      <c r="B17" s="96" t="str">
        <f>A18</f>
        <v>笛吹一宮</v>
      </c>
      <c r="C17" s="96"/>
      <c r="D17" s="96"/>
      <c r="E17" s="96"/>
      <c r="F17" s="96" t="str">
        <f>A19</f>
        <v>鹿　島</v>
      </c>
      <c r="G17" s="96"/>
      <c r="H17" s="96"/>
      <c r="I17" s="96"/>
      <c r="J17" s="96" t="str">
        <f>A20</f>
        <v>平　井</v>
      </c>
      <c r="K17" s="96"/>
      <c r="L17" s="96"/>
      <c r="M17" s="96"/>
      <c r="N17" s="96" t="str">
        <f>A21</f>
        <v>東海南</v>
      </c>
      <c r="O17" s="96"/>
      <c r="P17" s="96"/>
      <c r="Q17" s="96"/>
      <c r="R17" s="10"/>
      <c r="S17" s="10"/>
      <c r="T17" s="10" t="s">
        <v>8</v>
      </c>
      <c r="U17" s="10" t="s">
        <v>9</v>
      </c>
      <c r="V17" s="10" t="s">
        <v>10</v>
      </c>
      <c r="X17" s="6" t="s">
        <v>0</v>
      </c>
      <c r="Y17" s="24" t="str">
        <f>A18</f>
        <v>笛吹一宮</v>
      </c>
      <c r="Z17" s="4" t="str">
        <f>IF(AA17=AC17,"△",IF(AA17&gt;AC17,"○","×"))</f>
        <v>△</v>
      </c>
      <c r="AA17" s="16">
        <v>1</v>
      </c>
      <c r="AB17" s="5" t="s">
        <v>6</v>
      </c>
      <c r="AC17" s="16">
        <v>1</v>
      </c>
      <c r="AD17" s="4" t="str">
        <f>IF(AA17=AC17,"△",IF(AA17&lt;AC17,"○","×"))</f>
        <v>△</v>
      </c>
      <c r="AE17" s="27" t="str">
        <f>A19</f>
        <v>鹿　島</v>
      </c>
    </row>
    <row r="18" spans="1:31" ht="28.15" customHeight="1" x14ac:dyDescent="0.15">
      <c r="A18" s="15" t="s">
        <v>18</v>
      </c>
      <c r="B18" s="88"/>
      <c r="C18" s="89"/>
      <c r="D18" s="89"/>
      <c r="E18" s="90"/>
      <c r="F18" s="11" t="str">
        <f>Z17</f>
        <v>△</v>
      </c>
      <c r="G18" s="9">
        <f>AA17</f>
        <v>1</v>
      </c>
      <c r="H18" s="9" t="s">
        <v>7</v>
      </c>
      <c r="I18" s="12">
        <f>AC17</f>
        <v>1</v>
      </c>
      <c r="J18" s="11" t="str">
        <f>Z19</f>
        <v>×</v>
      </c>
      <c r="K18" s="9">
        <f>AA19</f>
        <v>0</v>
      </c>
      <c r="L18" s="9" t="s">
        <v>7</v>
      </c>
      <c r="M18" s="12">
        <f>AC19</f>
        <v>1</v>
      </c>
      <c r="N18" s="11" t="str">
        <f>Z21</f>
        <v>×</v>
      </c>
      <c r="O18" s="9">
        <f>AA21</f>
        <v>0</v>
      </c>
      <c r="P18" s="9" t="s">
        <v>7</v>
      </c>
      <c r="Q18" s="12">
        <f>AC21</f>
        <v>1</v>
      </c>
      <c r="R18" s="12">
        <f>COUNTIF(B18:Q18,"○")*3</f>
        <v>0</v>
      </c>
      <c r="S18" s="12">
        <f>COUNTIF(B18:Q18,"△")</f>
        <v>1</v>
      </c>
      <c r="T18" s="14">
        <f>SUM(R18:S18)</f>
        <v>1</v>
      </c>
      <c r="U18" s="14">
        <f>G18+K18+O18-I18-M18-Q18</f>
        <v>-2</v>
      </c>
      <c r="V18" s="22">
        <v>4</v>
      </c>
      <c r="X18" s="17" t="s">
        <v>1</v>
      </c>
      <c r="Y18" s="25" t="str">
        <f>A21</f>
        <v>東海南</v>
      </c>
      <c r="Z18" s="19" t="str">
        <f t="shared" ref="Z18:Z22" si="10">IF(AA18=AC18,"△",IF(AA18&gt;AC18,"○","×"))</f>
        <v>×</v>
      </c>
      <c r="AA18" s="20">
        <v>0</v>
      </c>
      <c r="AB18" s="18" t="s">
        <v>6</v>
      </c>
      <c r="AC18" s="20">
        <v>2</v>
      </c>
      <c r="AD18" s="19" t="str">
        <f t="shared" ref="AD18:AD22" si="11">IF(AA18=AC18,"△",IF(AA18&lt;AC18,"○","×"))</f>
        <v>○</v>
      </c>
      <c r="AE18" s="28" t="str">
        <f>A20</f>
        <v>平　井</v>
      </c>
    </row>
    <row r="19" spans="1:31" ht="28.15" customHeight="1" x14ac:dyDescent="0.15">
      <c r="A19" s="15" t="s">
        <v>142</v>
      </c>
      <c r="B19" s="6" t="str">
        <f>AD17</f>
        <v>△</v>
      </c>
      <c r="C19" s="5">
        <f>I18</f>
        <v>1</v>
      </c>
      <c r="D19" s="9" t="s">
        <v>7</v>
      </c>
      <c r="E19" s="7">
        <f>G18</f>
        <v>1</v>
      </c>
      <c r="F19" s="91"/>
      <c r="G19" s="92"/>
      <c r="H19" s="92"/>
      <c r="I19" s="93"/>
      <c r="J19" s="6" t="str">
        <f>Z22</f>
        <v>△</v>
      </c>
      <c r="K19" s="5">
        <f>AA22</f>
        <v>2</v>
      </c>
      <c r="L19" s="9" t="s">
        <v>7</v>
      </c>
      <c r="M19" s="7">
        <f>AC22</f>
        <v>2</v>
      </c>
      <c r="N19" s="6" t="str">
        <f>AD20</f>
        <v>○</v>
      </c>
      <c r="O19" s="5">
        <f>I21</f>
        <v>3</v>
      </c>
      <c r="P19" s="9" t="s">
        <v>7</v>
      </c>
      <c r="Q19" s="7">
        <f>G21</f>
        <v>0</v>
      </c>
      <c r="R19" s="12">
        <f t="shared" ref="R19:R20" si="12">COUNTIF(B19:Q19,"○")*3</f>
        <v>3</v>
      </c>
      <c r="S19" s="12">
        <f t="shared" ref="S19:S21" si="13">COUNTIF(B19:Q19,"△")</f>
        <v>2</v>
      </c>
      <c r="T19" s="14">
        <f t="shared" ref="T19:T21" si="14">SUM(R19:S19)</f>
        <v>5</v>
      </c>
      <c r="U19" s="14">
        <f>C19+K19+O19-E19-M19-Q19</f>
        <v>3</v>
      </c>
      <c r="V19" s="15">
        <v>2</v>
      </c>
      <c r="X19" s="17" t="s">
        <v>2</v>
      </c>
      <c r="Y19" s="25" t="str">
        <f>A18</f>
        <v>笛吹一宮</v>
      </c>
      <c r="Z19" s="19" t="str">
        <f t="shared" si="10"/>
        <v>×</v>
      </c>
      <c r="AA19" s="20">
        <v>0</v>
      </c>
      <c r="AB19" s="18" t="s">
        <v>6</v>
      </c>
      <c r="AC19" s="20">
        <v>1</v>
      </c>
      <c r="AD19" s="19" t="str">
        <f t="shared" si="11"/>
        <v>○</v>
      </c>
      <c r="AE19" s="28" t="str">
        <f>A20</f>
        <v>平　井</v>
      </c>
    </row>
    <row r="20" spans="1:31" ht="28.15" customHeight="1" x14ac:dyDescent="0.15">
      <c r="A20" s="15" t="s">
        <v>143</v>
      </c>
      <c r="B20" s="6" t="str">
        <f>AD19</f>
        <v>○</v>
      </c>
      <c r="C20" s="5">
        <f>M18</f>
        <v>1</v>
      </c>
      <c r="D20" s="9" t="s">
        <v>7</v>
      </c>
      <c r="E20" s="7">
        <f>K18</f>
        <v>0</v>
      </c>
      <c r="F20" s="6" t="str">
        <f>AD22</f>
        <v>△</v>
      </c>
      <c r="G20" s="5">
        <f>M19</f>
        <v>2</v>
      </c>
      <c r="H20" s="9" t="s">
        <v>7</v>
      </c>
      <c r="I20" s="7">
        <f>K19</f>
        <v>2</v>
      </c>
      <c r="J20" s="91"/>
      <c r="K20" s="92"/>
      <c r="L20" s="92"/>
      <c r="M20" s="93"/>
      <c r="N20" s="6" t="str">
        <f>AD18</f>
        <v>○</v>
      </c>
      <c r="O20" s="5">
        <f>M21</f>
        <v>2</v>
      </c>
      <c r="P20" s="9" t="s">
        <v>7</v>
      </c>
      <c r="Q20" s="7">
        <f>K21</f>
        <v>0</v>
      </c>
      <c r="R20" s="12">
        <f t="shared" si="12"/>
        <v>6</v>
      </c>
      <c r="S20" s="12">
        <f t="shared" si="13"/>
        <v>1</v>
      </c>
      <c r="T20" s="14">
        <f t="shared" si="14"/>
        <v>7</v>
      </c>
      <c r="U20" s="14">
        <f>G20+C20+O20-I20-E20-Q20</f>
        <v>3</v>
      </c>
      <c r="V20" s="15">
        <v>1</v>
      </c>
      <c r="X20" s="6" t="s">
        <v>3</v>
      </c>
      <c r="Y20" s="24" t="str">
        <f>A21</f>
        <v>東海南</v>
      </c>
      <c r="Z20" s="4" t="str">
        <f t="shared" si="10"/>
        <v>×</v>
      </c>
      <c r="AA20" s="16">
        <v>0</v>
      </c>
      <c r="AB20" s="5" t="s">
        <v>6</v>
      </c>
      <c r="AC20" s="16">
        <v>3</v>
      </c>
      <c r="AD20" s="4" t="str">
        <f t="shared" si="11"/>
        <v>○</v>
      </c>
      <c r="AE20" s="27" t="str">
        <f>A19</f>
        <v>鹿　島</v>
      </c>
    </row>
    <row r="21" spans="1:31" ht="28.15" customHeight="1" x14ac:dyDescent="0.15">
      <c r="A21" s="15" t="s">
        <v>19</v>
      </c>
      <c r="B21" s="6" t="str">
        <f>AD21</f>
        <v>○</v>
      </c>
      <c r="C21" s="5">
        <f>Q18</f>
        <v>1</v>
      </c>
      <c r="D21" s="9" t="s">
        <v>7</v>
      </c>
      <c r="E21" s="7">
        <f>O18</f>
        <v>0</v>
      </c>
      <c r="F21" s="6" t="str">
        <f>Z20</f>
        <v>×</v>
      </c>
      <c r="G21" s="5">
        <f>AA20</f>
        <v>0</v>
      </c>
      <c r="H21" s="9" t="s">
        <v>7</v>
      </c>
      <c r="I21" s="7">
        <f>AC20</f>
        <v>3</v>
      </c>
      <c r="J21" s="6" t="str">
        <f>Z18</f>
        <v>×</v>
      </c>
      <c r="K21" s="5">
        <f>AA18</f>
        <v>0</v>
      </c>
      <c r="L21" s="9" t="s">
        <v>7</v>
      </c>
      <c r="M21" s="7">
        <f>AC18</f>
        <v>2</v>
      </c>
      <c r="N21" s="91"/>
      <c r="O21" s="92"/>
      <c r="P21" s="92"/>
      <c r="Q21" s="93"/>
      <c r="R21" s="12">
        <f>COUNTIF(B21:Q21,"○")*3</f>
        <v>3</v>
      </c>
      <c r="S21" s="12">
        <f t="shared" si="13"/>
        <v>0</v>
      </c>
      <c r="T21" s="14">
        <f t="shared" si="14"/>
        <v>3</v>
      </c>
      <c r="U21" s="14">
        <f>G21+K21+C21-I21-M21-E21</f>
        <v>-4</v>
      </c>
      <c r="V21" s="15">
        <v>3</v>
      </c>
      <c r="X21" s="11" t="s">
        <v>4</v>
      </c>
      <c r="Y21" s="26" t="str">
        <f>A18</f>
        <v>笛吹一宮</v>
      </c>
      <c r="Z21" s="8" t="str">
        <f t="shared" si="10"/>
        <v>×</v>
      </c>
      <c r="AA21" s="21">
        <v>0</v>
      </c>
      <c r="AB21" s="9" t="s">
        <v>6</v>
      </c>
      <c r="AC21" s="21">
        <v>1</v>
      </c>
      <c r="AD21" s="8" t="str">
        <f t="shared" si="11"/>
        <v>○</v>
      </c>
      <c r="AE21" s="29" t="str">
        <f>A21</f>
        <v>東海南</v>
      </c>
    </row>
    <row r="22" spans="1:31" ht="28.15" customHeight="1" x14ac:dyDescent="0.15">
      <c r="X22" s="11" t="s">
        <v>5</v>
      </c>
      <c r="Y22" s="26" t="str">
        <f>A19</f>
        <v>鹿　島</v>
      </c>
      <c r="Z22" s="8" t="str">
        <f t="shared" si="10"/>
        <v>△</v>
      </c>
      <c r="AA22" s="21">
        <v>2</v>
      </c>
      <c r="AB22" s="9" t="s">
        <v>6</v>
      </c>
      <c r="AC22" s="21">
        <v>2</v>
      </c>
      <c r="AD22" s="8" t="str">
        <f t="shared" si="11"/>
        <v>△</v>
      </c>
      <c r="AE22" s="29" t="str">
        <f>A20</f>
        <v>平　井</v>
      </c>
    </row>
    <row r="23" spans="1:31" ht="28.15" customHeight="1" x14ac:dyDescent="0.15">
      <c r="A23" s="32" t="s">
        <v>25</v>
      </c>
      <c r="C23" s="31" t="s">
        <v>30</v>
      </c>
      <c r="X23" s="95" t="str">
        <f>C23</f>
        <v>（会場　神栖海浜サッカー場Ｂ）</v>
      </c>
      <c r="Y23" s="95"/>
      <c r="Z23" s="95"/>
      <c r="AA23" s="95"/>
      <c r="AB23" s="95"/>
      <c r="AC23" s="95"/>
      <c r="AD23" s="95"/>
      <c r="AE23" s="95"/>
    </row>
    <row r="24" spans="1:31" ht="28.15" customHeight="1" x14ac:dyDescent="0.15">
      <c r="A24" s="1"/>
      <c r="B24" s="96" t="str">
        <f>A25</f>
        <v>常陸大宮</v>
      </c>
      <c r="C24" s="96"/>
      <c r="D24" s="96"/>
      <c r="E24" s="96"/>
      <c r="F24" s="96" t="str">
        <f>A26</f>
        <v>麻　生</v>
      </c>
      <c r="G24" s="96"/>
      <c r="H24" s="96"/>
      <c r="I24" s="96"/>
      <c r="J24" s="96" t="str">
        <f>A27</f>
        <v>松戸三</v>
      </c>
      <c r="K24" s="96"/>
      <c r="L24" s="96"/>
      <c r="M24" s="96"/>
      <c r="N24" s="96" t="str">
        <f>A28</f>
        <v>在　家</v>
      </c>
      <c r="O24" s="96"/>
      <c r="P24" s="96"/>
      <c r="Q24" s="96"/>
      <c r="R24" s="10"/>
      <c r="S24" s="10"/>
      <c r="T24" s="10" t="s">
        <v>8</v>
      </c>
      <c r="U24" s="10" t="s">
        <v>9</v>
      </c>
      <c r="V24" s="10" t="s">
        <v>10</v>
      </c>
      <c r="X24" s="6" t="s">
        <v>0</v>
      </c>
      <c r="Y24" s="24" t="str">
        <f>A25</f>
        <v>常陸大宮</v>
      </c>
      <c r="Z24" s="4" t="str">
        <f>IF(AA24=AC24,"△",IF(AA24&gt;AC24,"○","×"))</f>
        <v>○</v>
      </c>
      <c r="AA24" s="16">
        <v>3</v>
      </c>
      <c r="AB24" s="5" t="s">
        <v>6</v>
      </c>
      <c r="AC24" s="16">
        <v>0</v>
      </c>
      <c r="AD24" s="4" t="str">
        <f>IF(AA24=AC24,"△",IF(AA24&lt;AC24,"○","×"))</f>
        <v>×</v>
      </c>
      <c r="AE24" s="27" t="str">
        <f>A26</f>
        <v>麻　生</v>
      </c>
    </row>
    <row r="25" spans="1:31" ht="28.15" customHeight="1" x14ac:dyDescent="0.15">
      <c r="A25" s="15" t="s">
        <v>52</v>
      </c>
      <c r="B25" s="88"/>
      <c r="C25" s="89"/>
      <c r="D25" s="89"/>
      <c r="E25" s="90"/>
      <c r="F25" s="11" t="str">
        <f>Z24</f>
        <v>○</v>
      </c>
      <c r="G25" s="9">
        <f>AA24</f>
        <v>3</v>
      </c>
      <c r="H25" s="9" t="s">
        <v>7</v>
      </c>
      <c r="I25" s="12">
        <f>AC24</f>
        <v>0</v>
      </c>
      <c r="J25" s="11" t="str">
        <f>Z26</f>
        <v>△</v>
      </c>
      <c r="K25" s="9">
        <f>AA26</f>
        <v>0</v>
      </c>
      <c r="L25" s="9" t="s">
        <v>7</v>
      </c>
      <c r="M25" s="12">
        <f>AC26</f>
        <v>0</v>
      </c>
      <c r="N25" s="11" t="str">
        <f>Z28</f>
        <v>○</v>
      </c>
      <c r="O25" s="9">
        <f>AA28</f>
        <v>4</v>
      </c>
      <c r="P25" s="9" t="s">
        <v>7</v>
      </c>
      <c r="Q25" s="12">
        <f>AC28</f>
        <v>0</v>
      </c>
      <c r="R25" s="12">
        <f>COUNTIF(B25:Q25,"○")*3</f>
        <v>6</v>
      </c>
      <c r="S25" s="12">
        <f>COUNTIF(B25:Q25,"△")</f>
        <v>1</v>
      </c>
      <c r="T25" s="14">
        <f>SUM(R25:S25)</f>
        <v>7</v>
      </c>
      <c r="U25" s="14">
        <f>G25+K25+O25-I25-M25-Q25</f>
        <v>7</v>
      </c>
      <c r="V25" s="22">
        <v>1</v>
      </c>
      <c r="X25" s="17" t="s">
        <v>1</v>
      </c>
      <c r="Y25" s="25" t="str">
        <f>A28</f>
        <v>在　家</v>
      </c>
      <c r="Z25" s="19" t="str">
        <f t="shared" ref="Z25:Z29" si="15">IF(AA25=AC25,"△",IF(AA25&gt;AC25,"○","×"))</f>
        <v>×</v>
      </c>
      <c r="AA25" s="20">
        <v>0</v>
      </c>
      <c r="AB25" s="18" t="s">
        <v>6</v>
      </c>
      <c r="AC25" s="20">
        <v>3</v>
      </c>
      <c r="AD25" s="19" t="str">
        <f t="shared" ref="AD25:AD29" si="16">IF(AA25=AC25,"△",IF(AA25&lt;AC25,"○","×"))</f>
        <v>○</v>
      </c>
      <c r="AE25" s="28" t="str">
        <f>A27</f>
        <v>松戸三</v>
      </c>
    </row>
    <row r="26" spans="1:31" ht="28.15" customHeight="1" x14ac:dyDescent="0.15">
      <c r="A26" s="15" t="s">
        <v>144</v>
      </c>
      <c r="B26" s="6" t="str">
        <f>AD24</f>
        <v>×</v>
      </c>
      <c r="C26" s="5">
        <f>I25</f>
        <v>0</v>
      </c>
      <c r="D26" s="9" t="s">
        <v>7</v>
      </c>
      <c r="E26" s="7">
        <f>G25</f>
        <v>3</v>
      </c>
      <c r="F26" s="91"/>
      <c r="G26" s="92"/>
      <c r="H26" s="92"/>
      <c r="I26" s="93"/>
      <c r="J26" s="6" t="str">
        <f>Z29</f>
        <v>×</v>
      </c>
      <c r="K26" s="5">
        <f>AA29</f>
        <v>0</v>
      </c>
      <c r="L26" s="9" t="s">
        <v>7</v>
      </c>
      <c r="M26" s="7">
        <f>AC29</f>
        <v>1</v>
      </c>
      <c r="N26" s="6" t="str">
        <f>AD27</f>
        <v>○</v>
      </c>
      <c r="O26" s="5">
        <f>I28</f>
        <v>3</v>
      </c>
      <c r="P26" s="9" t="s">
        <v>7</v>
      </c>
      <c r="Q26" s="7">
        <f>G28</f>
        <v>0</v>
      </c>
      <c r="R26" s="12">
        <f t="shared" ref="R26:R27" si="17">COUNTIF(B26:Q26,"○")*3</f>
        <v>3</v>
      </c>
      <c r="S26" s="12">
        <f t="shared" ref="S26:S28" si="18">COUNTIF(B26:Q26,"△")</f>
        <v>0</v>
      </c>
      <c r="T26" s="14">
        <f t="shared" ref="T26:T28" si="19">SUM(R26:S26)</f>
        <v>3</v>
      </c>
      <c r="U26" s="14">
        <f>C26+K26+O26-E26-M26-Q26</f>
        <v>-1</v>
      </c>
      <c r="V26" s="15">
        <v>3</v>
      </c>
      <c r="X26" s="17" t="s">
        <v>2</v>
      </c>
      <c r="Y26" s="25" t="str">
        <f>A25</f>
        <v>常陸大宮</v>
      </c>
      <c r="Z26" s="19" t="str">
        <f t="shared" si="15"/>
        <v>△</v>
      </c>
      <c r="AA26" s="20">
        <v>0</v>
      </c>
      <c r="AB26" s="18" t="s">
        <v>6</v>
      </c>
      <c r="AC26" s="20">
        <v>0</v>
      </c>
      <c r="AD26" s="19" t="str">
        <f t="shared" si="16"/>
        <v>△</v>
      </c>
      <c r="AE26" s="28" t="str">
        <f>A27</f>
        <v>松戸三</v>
      </c>
    </row>
    <row r="27" spans="1:31" ht="28.15" customHeight="1" x14ac:dyDescent="0.15">
      <c r="A27" s="15" t="s">
        <v>20</v>
      </c>
      <c r="B27" s="6" t="str">
        <f>AD26</f>
        <v>△</v>
      </c>
      <c r="C27" s="5">
        <f>M25</f>
        <v>0</v>
      </c>
      <c r="D27" s="9" t="s">
        <v>7</v>
      </c>
      <c r="E27" s="7">
        <f>K25</f>
        <v>0</v>
      </c>
      <c r="F27" s="6" t="str">
        <f>AD29</f>
        <v>○</v>
      </c>
      <c r="G27" s="5">
        <f>M26</f>
        <v>1</v>
      </c>
      <c r="H27" s="9" t="s">
        <v>7</v>
      </c>
      <c r="I27" s="7">
        <f>K26</f>
        <v>0</v>
      </c>
      <c r="J27" s="91"/>
      <c r="K27" s="92"/>
      <c r="L27" s="92"/>
      <c r="M27" s="93"/>
      <c r="N27" s="6" t="str">
        <f>AD25</f>
        <v>○</v>
      </c>
      <c r="O27" s="5">
        <f>M28</f>
        <v>3</v>
      </c>
      <c r="P27" s="9" t="s">
        <v>7</v>
      </c>
      <c r="Q27" s="7">
        <f>K28</f>
        <v>0</v>
      </c>
      <c r="R27" s="12">
        <f t="shared" si="17"/>
        <v>6</v>
      </c>
      <c r="S27" s="12">
        <f t="shared" si="18"/>
        <v>1</v>
      </c>
      <c r="T27" s="14">
        <f t="shared" si="19"/>
        <v>7</v>
      </c>
      <c r="U27" s="14">
        <f>G27+C27+O27-I27-E27-Q27</f>
        <v>4</v>
      </c>
      <c r="V27" s="15">
        <v>2</v>
      </c>
      <c r="X27" s="6" t="s">
        <v>3</v>
      </c>
      <c r="Y27" s="24" t="str">
        <f>A28</f>
        <v>在　家</v>
      </c>
      <c r="Z27" s="4" t="str">
        <f t="shared" si="15"/>
        <v>×</v>
      </c>
      <c r="AA27" s="16">
        <v>0</v>
      </c>
      <c r="AB27" s="5" t="s">
        <v>6</v>
      </c>
      <c r="AC27" s="16">
        <v>3</v>
      </c>
      <c r="AD27" s="4" t="str">
        <f t="shared" si="16"/>
        <v>○</v>
      </c>
      <c r="AE27" s="27" t="str">
        <f>A26</f>
        <v>麻　生</v>
      </c>
    </row>
    <row r="28" spans="1:31" ht="28.15" customHeight="1" x14ac:dyDescent="0.15">
      <c r="A28" s="15" t="s">
        <v>145</v>
      </c>
      <c r="B28" s="6" t="str">
        <f>AD28</f>
        <v>×</v>
      </c>
      <c r="C28" s="5">
        <f>Q25</f>
        <v>0</v>
      </c>
      <c r="D28" s="9" t="s">
        <v>7</v>
      </c>
      <c r="E28" s="7">
        <f>O25</f>
        <v>4</v>
      </c>
      <c r="F28" s="6" t="str">
        <f>Z27</f>
        <v>×</v>
      </c>
      <c r="G28" s="5">
        <f>AA27</f>
        <v>0</v>
      </c>
      <c r="H28" s="9" t="s">
        <v>7</v>
      </c>
      <c r="I28" s="7">
        <f>AC27</f>
        <v>3</v>
      </c>
      <c r="J28" s="6" t="str">
        <f>Z25</f>
        <v>×</v>
      </c>
      <c r="K28" s="5">
        <f>AA25</f>
        <v>0</v>
      </c>
      <c r="L28" s="9" t="s">
        <v>7</v>
      </c>
      <c r="M28" s="7">
        <f>AC25</f>
        <v>3</v>
      </c>
      <c r="N28" s="91"/>
      <c r="O28" s="92"/>
      <c r="P28" s="92"/>
      <c r="Q28" s="93"/>
      <c r="R28" s="12">
        <f>COUNTIF(B28:Q28,"○")*3</f>
        <v>0</v>
      </c>
      <c r="S28" s="12">
        <f t="shared" si="18"/>
        <v>0</v>
      </c>
      <c r="T28" s="14">
        <f t="shared" si="19"/>
        <v>0</v>
      </c>
      <c r="U28" s="14">
        <f>G28+K28+C28-I28-M28-E28</f>
        <v>-10</v>
      </c>
      <c r="V28" s="15">
        <v>4</v>
      </c>
      <c r="X28" s="11" t="s">
        <v>4</v>
      </c>
      <c r="Y28" s="26" t="str">
        <f>A25</f>
        <v>常陸大宮</v>
      </c>
      <c r="Z28" s="8" t="str">
        <f t="shared" si="15"/>
        <v>○</v>
      </c>
      <c r="AA28" s="21">
        <v>4</v>
      </c>
      <c r="AB28" s="9" t="s">
        <v>6</v>
      </c>
      <c r="AC28" s="21">
        <v>0</v>
      </c>
      <c r="AD28" s="8" t="str">
        <f t="shared" si="16"/>
        <v>×</v>
      </c>
      <c r="AE28" s="29" t="str">
        <f>A28</f>
        <v>在　家</v>
      </c>
    </row>
    <row r="29" spans="1:31" ht="28.15" customHeight="1" x14ac:dyDescent="0.15">
      <c r="X29" s="11" t="s">
        <v>5</v>
      </c>
      <c r="Y29" s="26" t="str">
        <f>A26</f>
        <v>麻　生</v>
      </c>
      <c r="Z29" s="8" t="str">
        <f t="shared" si="15"/>
        <v>×</v>
      </c>
      <c r="AA29" s="21">
        <v>0</v>
      </c>
      <c r="AB29" s="9" t="s">
        <v>6</v>
      </c>
      <c r="AC29" s="21">
        <v>1</v>
      </c>
      <c r="AD29" s="8" t="str">
        <f t="shared" si="16"/>
        <v>○</v>
      </c>
      <c r="AE29" s="29" t="str">
        <f>A27</f>
        <v>松戸三</v>
      </c>
    </row>
    <row r="30" spans="1:31" ht="29.45" customHeight="1" x14ac:dyDescent="0.15">
      <c r="A30" s="31" t="s">
        <v>31</v>
      </c>
      <c r="B30" s="2"/>
      <c r="C30" s="31" t="s">
        <v>47</v>
      </c>
      <c r="F30" s="2"/>
      <c r="G30" s="2"/>
      <c r="J30" s="2"/>
      <c r="K30" s="2"/>
      <c r="N30" s="2"/>
      <c r="O30" s="2"/>
      <c r="X30" s="97" t="str">
        <f>C30</f>
        <v>（会場　矢田部サッカー場Ａ）</v>
      </c>
      <c r="Y30" s="97"/>
      <c r="Z30" s="97"/>
      <c r="AA30" s="97"/>
      <c r="AB30" s="97"/>
      <c r="AC30" s="97"/>
      <c r="AD30" s="97"/>
      <c r="AE30" s="97"/>
    </row>
    <row r="31" spans="1:31" ht="29.45" customHeight="1" x14ac:dyDescent="0.15">
      <c r="A31" s="1"/>
      <c r="B31" s="96" t="str">
        <f>A32</f>
        <v>下稲吉</v>
      </c>
      <c r="C31" s="96"/>
      <c r="D31" s="96"/>
      <c r="E31" s="96"/>
      <c r="F31" s="96" t="str">
        <f>A33</f>
        <v>平　三</v>
      </c>
      <c r="G31" s="96"/>
      <c r="H31" s="96"/>
      <c r="I31" s="96"/>
      <c r="J31" s="96" t="str">
        <f>A34</f>
        <v>神栖三</v>
      </c>
      <c r="K31" s="96"/>
      <c r="L31" s="96"/>
      <c r="M31" s="96"/>
      <c r="N31" s="96" t="str">
        <f>A35</f>
        <v>神栖一</v>
      </c>
      <c r="O31" s="96"/>
      <c r="P31" s="96"/>
      <c r="Q31" s="96"/>
      <c r="R31" s="34"/>
      <c r="S31" s="34"/>
      <c r="T31" s="34" t="s">
        <v>8</v>
      </c>
      <c r="U31" s="34" t="s">
        <v>9</v>
      </c>
      <c r="V31" s="34" t="s">
        <v>10</v>
      </c>
      <c r="X31" s="6" t="s">
        <v>0</v>
      </c>
      <c r="Y31" s="24" t="str">
        <f>A32</f>
        <v>下稲吉</v>
      </c>
      <c r="Z31" s="4" t="str">
        <f>IF(AA31=AC31,"△",IF(AA31&gt;AC31,"○","×"))</f>
        <v>○</v>
      </c>
      <c r="AA31" s="16">
        <v>10</v>
      </c>
      <c r="AB31" s="5" t="s">
        <v>6</v>
      </c>
      <c r="AC31" s="16">
        <v>0</v>
      </c>
      <c r="AD31" s="4" t="str">
        <f>IF(AA31=AC31,"△",IF(AA31&lt;AC31,"○","×"))</f>
        <v>×</v>
      </c>
      <c r="AE31" s="27" t="str">
        <f>A33</f>
        <v>平　三</v>
      </c>
    </row>
    <row r="32" spans="1:31" ht="29.45" customHeight="1" x14ac:dyDescent="0.15">
      <c r="A32" s="15" t="s">
        <v>36</v>
      </c>
      <c r="B32" s="88"/>
      <c r="C32" s="89"/>
      <c r="D32" s="89"/>
      <c r="E32" s="90"/>
      <c r="F32" s="11" t="str">
        <f>Z31</f>
        <v>○</v>
      </c>
      <c r="G32" s="9">
        <f>AA31</f>
        <v>10</v>
      </c>
      <c r="H32" s="9" t="s">
        <v>7</v>
      </c>
      <c r="I32" s="12">
        <f>AC31</f>
        <v>0</v>
      </c>
      <c r="J32" s="11" t="str">
        <f>Z33</f>
        <v>△</v>
      </c>
      <c r="K32" s="9">
        <f>AA33</f>
        <v>0</v>
      </c>
      <c r="L32" s="9" t="s">
        <v>7</v>
      </c>
      <c r="M32" s="12">
        <f>AC33</f>
        <v>0</v>
      </c>
      <c r="N32" s="11" t="str">
        <f>Z35</f>
        <v>○</v>
      </c>
      <c r="O32" s="9">
        <f>AA35</f>
        <v>3</v>
      </c>
      <c r="P32" s="9" t="s">
        <v>7</v>
      </c>
      <c r="Q32" s="12">
        <f>AC35</f>
        <v>0</v>
      </c>
      <c r="R32" s="12">
        <f>COUNTIF(B32:Q32,"○")*3</f>
        <v>6</v>
      </c>
      <c r="S32" s="12">
        <f>COUNTIF(B32:Q32,"△")</f>
        <v>1</v>
      </c>
      <c r="T32" s="14">
        <f>SUM(R32:S32)</f>
        <v>7</v>
      </c>
      <c r="U32" s="14">
        <f>G32+K32+O32-I32-M32-Q32</f>
        <v>13</v>
      </c>
      <c r="V32" s="22">
        <v>1</v>
      </c>
      <c r="X32" s="17" t="s">
        <v>1</v>
      </c>
      <c r="Y32" s="25" t="str">
        <f>A35</f>
        <v>神栖一</v>
      </c>
      <c r="Z32" s="19" t="str">
        <f t="shared" ref="Z32:Z36" si="20">IF(AA32=AC32,"△",IF(AA32&gt;AC32,"○","×"))</f>
        <v>△</v>
      </c>
      <c r="AA32" s="20">
        <v>1</v>
      </c>
      <c r="AB32" s="18" t="s">
        <v>6</v>
      </c>
      <c r="AC32" s="20">
        <v>1</v>
      </c>
      <c r="AD32" s="19" t="str">
        <f t="shared" ref="AD32:AD36" si="21">IF(AA32=AC32,"△",IF(AA32&lt;AC32,"○","×"))</f>
        <v>△</v>
      </c>
      <c r="AE32" s="28" t="str">
        <f>A34</f>
        <v>神栖三</v>
      </c>
    </row>
    <row r="33" spans="1:31" ht="29.45" customHeight="1" x14ac:dyDescent="0.15">
      <c r="A33" s="15" t="s">
        <v>146</v>
      </c>
      <c r="B33" s="6" t="str">
        <f>AD31</f>
        <v>×</v>
      </c>
      <c r="C33" s="5">
        <f>I32</f>
        <v>0</v>
      </c>
      <c r="D33" s="9" t="s">
        <v>7</v>
      </c>
      <c r="E33" s="7">
        <f>G32</f>
        <v>10</v>
      </c>
      <c r="F33" s="91"/>
      <c r="G33" s="92"/>
      <c r="H33" s="92"/>
      <c r="I33" s="93"/>
      <c r="J33" s="6" t="str">
        <f>Z36</f>
        <v>×</v>
      </c>
      <c r="K33" s="5">
        <f>AA36</f>
        <v>0</v>
      </c>
      <c r="L33" s="9" t="s">
        <v>7</v>
      </c>
      <c r="M33" s="7">
        <f>AC36</f>
        <v>7</v>
      </c>
      <c r="N33" s="6" t="str">
        <f>AD34</f>
        <v>×</v>
      </c>
      <c r="O33" s="5">
        <f>I35</f>
        <v>0</v>
      </c>
      <c r="P33" s="9" t="s">
        <v>7</v>
      </c>
      <c r="Q33" s="7">
        <f>G35</f>
        <v>6</v>
      </c>
      <c r="R33" s="12">
        <f t="shared" ref="R33:R34" si="22">COUNTIF(B33:Q33,"○")*3</f>
        <v>0</v>
      </c>
      <c r="S33" s="12">
        <f t="shared" ref="S33:S35" si="23">COUNTIF(B33:Q33,"△")</f>
        <v>0</v>
      </c>
      <c r="T33" s="14">
        <f t="shared" ref="T33:T35" si="24">SUM(R33:S33)</f>
        <v>0</v>
      </c>
      <c r="U33" s="14">
        <f>C33+K33+O33-E33-M33-Q33</f>
        <v>-23</v>
      </c>
      <c r="V33" s="15">
        <v>4</v>
      </c>
      <c r="X33" s="17" t="s">
        <v>2</v>
      </c>
      <c r="Y33" s="25" t="str">
        <f>A32</f>
        <v>下稲吉</v>
      </c>
      <c r="Z33" s="19" t="str">
        <f t="shared" si="20"/>
        <v>△</v>
      </c>
      <c r="AA33" s="20">
        <v>0</v>
      </c>
      <c r="AB33" s="18" t="s">
        <v>6</v>
      </c>
      <c r="AC33" s="20">
        <v>0</v>
      </c>
      <c r="AD33" s="19" t="str">
        <f t="shared" si="21"/>
        <v>△</v>
      </c>
      <c r="AE33" s="28" t="str">
        <f>A34</f>
        <v>神栖三</v>
      </c>
    </row>
    <row r="34" spans="1:31" ht="29.45" customHeight="1" x14ac:dyDescent="0.15">
      <c r="A34" s="15" t="s">
        <v>37</v>
      </c>
      <c r="B34" s="6" t="str">
        <f>AD33</f>
        <v>△</v>
      </c>
      <c r="C34" s="5">
        <f>M32</f>
        <v>0</v>
      </c>
      <c r="D34" s="9" t="s">
        <v>7</v>
      </c>
      <c r="E34" s="7">
        <f>K32</f>
        <v>0</v>
      </c>
      <c r="F34" s="6" t="str">
        <f>AD36</f>
        <v>○</v>
      </c>
      <c r="G34" s="5">
        <f>M33</f>
        <v>7</v>
      </c>
      <c r="H34" s="9" t="s">
        <v>7</v>
      </c>
      <c r="I34" s="7">
        <f>K33</f>
        <v>0</v>
      </c>
      <c r="J34" s="91"/>
      <c r="K34" s="92"/>
      <c r="L34" s="92"/>
      <c r="M34" s="93"/>
      <c r="N34" s="6" t="str">
        <f>AD32</f>
        <v>△</v>
      </c>
      <c r="O34" s="5">
        <f>M35</f>
        <v>1</v>
      </c>
      <c r="P34" s="9" t="s">
        <v>7</v>
      </c>
      <c r="Q34" s="7">
        <f>K35</f>
        <v>1</v>
      </c>
      <c r="R34" s="12">
        <f t="shared" si="22"/>
        <v>3</v>
      </c>
      <c r="S34" s="12">
        <f t="shared" si="23"/>
        <v>2</v>
      </c>
      <c r="T34" s="14">
        <f t="shared" si="24"/>
        <v>5</v>
      </c>
      <c r="U34" s="14">
        <f>G34+C34+O34-I34-E34-Q34</f>
        <v>7</v>
      </c>
      <c r="V34" s="15">
        <v>2</v>
      </c>
      <c r="X34" s="6" t="s">
        <v>3</v>
      </c>
      <c r="Y34" s="24" t="str">
        <f>A35</f>
        <v>神栖一</v>
      </c>
      <c r="Z34" s="4" t="str">
        <f t="shared" si="20"/>
        <v>○</v>
      </c>
      <c r="AA34" s="16">
        <v>6</v>
      </c>
      <c r="AB34" s="5" t="s">
        <v>6</v>
      </c>
      <c r="AC34" s="16">
        <v>0</v>
      </c>
      <c r="AD34" s="4" t="str">
        <f t="shared" si="21"/>
        <v>×</v>
      </c>
      <c r="AE34" s="27" t="str">
        <f>A33</f>
        <v>平　三</v>
      </c>
    </row>
    <row r="35" spans="1:31" ht="29.45" customHeight="1" x14ac:dyDescent="0.15">
      <c r="A35" s="15" t="s">
        <v>38</v>
      </c>
      <c r="B35" s="6" t="str">
        <f>AD35</f>
        <v>×</v>
      </c>
      <c r="C35" s="5">
        <f>Q32</f>
        <v>0</v>
      </c>
      <c r="D35" s="9" t="s">
        <v>7</v>
      </c>
      <c r="E35" s="7">
        <f>O32</f>
        <v>3</v>
      </c>
      <c r="F35" s="6" t="str">
        <f>Z34</f>
        <v>○</v>
      </c>
      <c r="G35" s="5">
        <f>AA34</f>
        <v>6</v>
      </c>
      <c r="H35" s="9" t="s">
        <v>7</v>
      </c>
      <c r="I35" s="7">
        <f>AC34</f>
        <v>0</v>
      </c>
      <c r="J35" s="6" t="str">
        <f>Z32</f>
        <v>△</v>
      </c>
      <c r="K35" s="5">
        <f>AA32</f>
        <v>1</v>
      </c>
      <c r="L35" s="9" t="s">
        <v>7</v>
      </c>
      <c r="M35" s="7">
        <f>AC32</f>
        <v>1</v>
      </c>
      <c r="N35" s="91"/>
      <c r="O35" s="92"/>
      <c r="P35" s="92"/>
      <c r="Q35" s="93"/>
      <c r="R35" s="12">
        <f>COUNTIF(B35:Q35,"○")*3</f>
        <v>3</v>
      </c>
      <c r="S35" s="12">
        <f t="shared" si="23"/>
        <v>1</v>
      </c>
      <c r="T35" s="14">
        <f t="shared" si="24"/>
        <v>4</v>
      </c>
      <c r="U35" s="14">
        <f>G35+K35+C35-I35-M35-E35</f>
        <v>3</v>
      </c>
      <c r="V35" s="15">
        <v>3</v>
      </c>
      <c r="X35" s="11" t="s">
        <v>4</v>
      </c>
      <c r="Y35" s="26" t="str">
        <f>A32</f>
        <v>下稲吉</v>
      </c>
      <c r="Z35" s="8" t="str">
        <f t="shared" si="20"/>
        <v>○</v>
      </c>
      <c r="AA35" s="21">
        <v>3</v>
      </c>
      <c r="AB35" s="9" t="s">
        <v>6</v>
      </c>
      <c r="AC35" s="21">
        <v>0</v>
      </c>
      <c r="AD35" s="8" t="str">
        <f t="shared" si="21"/>
        <v>×</v>
      </c>
      <c r="AE35" s="29" t="str">
        <f>A35</f>
        <v>神栖一</v>
      </c>
    </row>
    <row r="36" spans="1:31" ht="29.45" customHeight="1" x14ac:dyDescent="0.15">
      <c r="X36" s="11" t="s">
        <v>5</v>
      </c>
      <c r="Y36" s="26" t="str">
        <f>A33</f>
        <v>平　三</v>
      </c>
      <c r="Z36" s="8" t="str">
        <f t="shared" si="20"/>
        <v>×</v>
      </c>
      <c r="AA36" s="21">
        <v>0</v>
      </c>
      <c r="AB36" s="9" t="s">
        <v>6</v>
      </c>
      <c r="AC36" s="21">
        <v>7</v>
      </c>
      <c r="AD36" s="8" t="str">
        <f t="shared" si="21"/>
        <v>○</v>
      </c>
      <c r="AE36" s="29" t="str">
        <f>A34</f>
        <v>神栖三</v>
      </c>
    </row>
    <row r="37" spans="1:31" ht="29.45" customHeight="1" x14ac:dyDescent="0.15">
      <c r="A37" s="31" t="s">
        <v>32</v>
      </c>
      <c r="C37" s="31" t="s">
        <v>48</v>
      </c>
      <c r="X37" s="95" t="str">
        <f>C37</f>
        <v>（会場　矢田部サッカー場Ｂ）</v>
      </c>
      <c r="Y37" s="95"/>
      <c r="Z37" s="95"/>
      <c r="AA37" s="95"/>
      <c r="AB37" s="95"/>
      <c r="AC37" s="95"/>
      <c r="AD37" s="95"/>
      <c r="AE37" s="95"/>
    </row>
    <row r="38" spans="1:31" ht="29.45" customHeight="1" x14ac:dyDescent="0.15">
      <c r="A38" s="1"/>
      <c r="B38" s="96" t="str">
        <f>A39</f>
        <v>潮来二</v>
      </c>
      <c r="C38" s="96"/>
      <c r="D38" s="96"/>
      <c r="E38" s="96"/>
      <c r="F38" s="96" t="str">
        <f>A40</f>
        <v>波崎二</v>
      </c>
      <c r="G38" s="96"/>
      <c r="H38" s="96"/>
      <c r="I38" s="96"/>
      <c r="J38" s="96" t="str">
        <f>A41</f>
        <v>鬼　怒</v>
      </c>
      <c r="K38" s="96"/>
      <c r="L38" s="96"/>
      <c r="M38" s="96"/>
      <c r="N38" s="96" t="str">
        <f>A42</f>
        <v>波崎四</v>
      </c>
      <c r="O38" s="96"/>
      <c r="P38" s="96"/>
      <c r="Q38" s="96"/>
      <c r="R38" s="34"/>
      <c r="S38" s="34"/>
      <c r="T38" s="34" t="s">
        <v>8</v>
      </c>
      <c r="U38" s="34" t="s">
        <v>9</v>
      </c>
      <c r="V38" s="34" t="s">
        <v>10</v>
      </c>
      <c r="X38" s="6" t="s">
        <v>0</v>
      </c>
      <c r="Y38" s="24" t="str">
        <f>A39</f>
        <v>潮来二</v>
      </c>
      <c r="Z38" s="4" t="str">
        <f>IF(AA38=AC38,"△",IF(AA38&gt;AC38,"○","×"))</f>
        <v>×</v>
      </c>
      <c r="AA38" s="16">
        <v>0</v>
      </c>
      <c r="AB38" s="5" t="s">
        <v>6</v>
      </c>
      <c r="AC38" s="16">
        <v>1</v>
      </c>
      <c r="AD38" s="4" t="str">
        <f>IF(AA38=AC38,"△",IF(AA38&lt;AC38,"○","×"))</f>
        <v>○</v>
      </c>
      <c r="AE38" s="27" t="str">
        <f>A40</f>
        <v>波崎二</v>
      </c>
    </row>
    <row r="39" spans="1:31" ht="29.45" customHeight="1" x14ac:dyDescent="0.15">
      <c r="A39" s="15" t="s">
        <v>39</v>
      </c>
      <c r="B39" s="88"/>
      <c r="C39" s="89"/>
      <c r="D39" s="89"/>
      <c r="E39" s="90"/>
      <c r="F39" s="11" t="str">
        <f>Z38</f>
        <v>×</v>
      </c>
      <c r="G39" s="9">
        <f>AA38</f>
        <v>0</v>
      </c>
      <c r="H39" s="9" t="s">
        <v>7</v>
      </c>
      <c r="I39" s="12">
        <f>AC38</f>
        <v>1</v>
      </c>
      <c r="J39" s="11" t="str">
        <f>Z40</f>
        <v>○</v>
      </c>
      <c r="K39" s="9">
        <f>AA40</f>
        <v>4</v>
      </c>
      <c r="L39" s="9" t="s">
        <v>7</v>
      </c>
      <c r="M39" s="12">
        <f>AC40</f>
        <v>1</v>
      </c>
      <c r="N39" s="11" t="str">
        <f>Z42</f>
        <v>×</v>
      </c>
      <c r="O39" s="9">
        <f>AA42</f>
        <v>0</v>
      </c>
      <c r="P39" s="9" t="s">
        <v>7</v>
      </c>
      <c r="Q39" s="12">
        <f>AC42</f>
        <v>1</v>
      </c>
      <c r="R39" s="12">
        <f>COUNTIF(B39:Q39,"○")*3</f>
        <v>3</v>
      </c>
      <c r="S39" s="12">
        <f>COUNTIF(B39:Q39,"△")</f>
        <v>0</v>
      </c>
      <c r="T39" s="14">
        <f>SUM(R39:S39)</f>
        <v>3</v>
      </c>
      <c r="U39" s="14">
        <f>G39+K39+O39-I39-M39-Q39</f>
        <v>1</v>
      </c>
      <c r="V39" s="22">
        <v>2</v>
      </c>
      <c r="X39" s="17" t="s">
        <v>1</v>
      </c>
      <c r="Y39" s="25" t="str">
        <f>A42</f>
        <v>波崎四</v>
      </c>
      <c r="Z39" s="19" t="str">
        <f t="shared" ref="Z39:Z43" si="25">IF(AA39=AC39,"△",IF(AA39&gt;AC39,"○","×"))</f>
        <v>○</v>
      </c>
      <c r="AA39" s="20">
        <v>3</v>
      </c>
      <c r="AB39" s="18" t="s">
        <v>6</v>
      </c>
      <c r="AC39" s="20">
        <v>1</v>
      </c>
      <c r="AD39" s="19" t="str">
        <f t="shared" ref="AD39:AD43" si="26">IF(AA39=AC39,"△",IF(AA39&lt;AC39,"○","×"))</f>
        <v>×</v>
      </c>
      <c r="AE39" s="28" t="str">
        <f>A41</f>
        <v>鬼　怒</v>
      </c>
    </row>
    <row r="40" spans="1:31" ht="29.45" customHeight="1" x14ac:dyDescent="0.15">
      <c r="A40" s="15" t="s">
        <v>40</v>
      </c>
      <c r="B40" s="6" t="str">
        <f>AD38</f>
        <v>○</v>
      </c>
      <c r="C40" s="5">
        <f>I39</f>
        <v>1</v>
      </c>
      <c r="D40" s="9" t="s">
        <v>7</v>
      </c>
      <c r="E40" s="7">
        <f>G39</f>
        <v>0</v>
      </c>
      <c r="F40" s="91"/>
      <c r="G40" s="92"/>
      <c r="H40" s="92"/>
      <c r="I40" s="93"/>
      <c r="J40" s="6" t="str">
        <f>Z43</f>
        <v>×</v>
      </c>
      <c r="K40" s="5">
        <f>AA43</f>
        <v>1</v>
      </c>
      <c r="L40" s="9" t="s">
        <v>7</v>
      </c>
      <c r="M40" s="7">
        <f>AC43</f>
        <v>3</v>
      </c>
      <c r="N40" s="6" t="str">
        <f>AD41</f>
        <v>×</v>
      </c>
      <c r="O40" s="5">
        <f>I42</f>
        <v>1</v>
      </c>
      <c r="P40" s="9" t="s">
        <v>7</v>
      </c>
      <c r="Q40" s="7">
        <f>G42</f>
        <v>2</v>
      </c>
      <c r="R40" s="12">
        <f t="shared" ref="R40:R41" si="27">COUNTIF(B40:Q40,"○")*3</f>
        <v>3</v>
      </c>
      <c r="S40" s="12">
        <f t="shared" ref="S40:S42" si="28">COUNTIF(B40:Q40,"△")</f>
        <v>0</v>
      </c>
      <c r="T40" s="14">
        <f t="shared" ref="T40:T42" si="29">SUM(R40:S40)</f>
        <v>3</v>
      </c>
      <c r="U40" s="14">
        <f>C40+K40+O40-E40-M40-Q40</f>
        <v>-2</v>
      </c>
      <c r="V40" s="15">
        <v>3</v>
      </c>
      <c r="X40" s="17" t="s">
        <v>2</v>
      </c>
      <c r="Y40" s="25" t="str">
        <f>A39</f>
        <v>潮来二</v>
      </c>
      <c r="Z40" s="19" t="str">
        <f t="shared" si="25"/>
        <v>○</v>
      </c>
      <c r="AA40" s="20">
        <v>4</v>
      </c>
      <c r="AB40" s="18" t="s">
        <v>6</v>
      </c>
      <c r="AC40" s="20">
        <v>1</v>
      </c>
      <c r="AD40" s="19" t="str">
        <f t="shared" si="26"/>
        <v>×</v>
      </c>
      <c r="AE40" s="28" t="str">
        <f>A41</f>
        <v>鬼　怒</v>
      </c>
    </row>
    <row r="41" spans="1:31" ht="29.45" customHeight="1" x14ac:dyDescent="0.15">
      <c r="A41" s="15" t="s">
        <v>147</v>
      </c>
      <c r="B41" s="6" t="str">
        <f>AD40</f>
        <v>×</v>
      </c>
      <c r="C41" s="5">
        <f>M39</f>
        <v>1</v>
      </c>
      <c r="D41" s="9" t="s">
        <v>7</v>
      </c>
      <c r="E41" s="7">
        <f>K39</f>
        <v>4</v>
      </c>
      <c r="F41" s="6" t="str">
        <f>AD43</f>
        <v>○</v>
      </c>
      <c r="G41" s="5">
        <f>M40</f>
        <v>3</v>
      </c>
      <c r="H41" s="9" t="s">
        <v>7</v>
      </c>
      <c r="I41" s="7">
        <f>K40</f>
        <v>1</v>
      </c>
      <c r="J41" s="91"/>
      <c r="K41" s="92"/>
      <c r="L41" s="92"/>
      <c r="M41" s="93"/>
      <c r="N41" s="6" t="str">
        <f>AD39</f>
        <v>×</v>
      </c>
      <c r="O41" s="5">
        <f>M42</f>
        <v>1</v>
      </c>
      <c r="P41" s="9" t="s">
        <v>7</v>
      </c>
      <c r="Q41" s="7">
        <f>K42</f>
        <v>3</v>
      </c>
      <c r="R41" s="12">
        <f t="shared" si="27"/>
        <v>3</v>
      </c>
      <c r="S41" s="12">
        <f t="shared" si="28"/>
        <v>0</v>
      </c>
      <c r="T41" s="14">
        <f t="shared" si="29"/>
        <v>3</v>
      </c>
      <c r="U41" s="14">
        <f>G41+C41+O41-I41-E41-Q41</f>
        <v>-3</v>
      </c>
      <c r="V41" s="15">
        <v>4</v>
      </c>
      <c r="X41" s="6" t="s">
        <v>3</v>
      </c>
      <c r="Y41" s="24" t="str">
        <f>A42</f>
        <v>波崎四</v>
      </c>
      <c r="Z41" s="4" t="str">
        <f t="shared" si="25"/>
        <v>○</v>
      </c>
      <c r="AA41" s="16">
        <v>2</v>
      </c>
      <c r="AB41" s="5" t="s">
        <v>6</v>
      </c>
      <c r="AC41" s="16">
        <v>1</v>
      </c>
      <c r="AD41" s="4" t="str">
        <f t="shared" si="26"/>
        <v>×</v>
      </c>
      <c r="AE41" s="27" t="str">
        <f>A40</f>
        <v>波崎二</v>
      </c>
    </row>
    <row r="42" spans="1:31" ht="29.45" customHeight="1" x14ac:dyDescent="0.15">
      <c r="A42" s="15" t="s">
        <v>42</v>
      </c>
      <c r="B42" s="6" t="str">
        <f>AD42</f>
        <v>○</v>
      </c>
      <c r="C42" s="5">
        <f>Q39</f>
        <v>1</v>
      </c>
      <c r="D42" s="9" t="s">
        <v>7</v>
      </c>
      <c r="E42" s="7">
        <f>O39</f>
        <v>0</v>
      </c>
      <c r="F42" s="6" t="str">
        <f>Z41</f>
        <v>○</v>
      </c>
      <c r="G42" s="5">
        <f>AA41</f>
        <v>2</v>
      </c>
      <c r="H42" s="9" t="s">
        <v>7</v>
      </c>
      <c r="I42" s="7">
        <f>AC41</f>
        <v>1</v>
      </c>
      <c r="J42" s="6" t="str">
        <f>Z39</f>
        <v>○</v>
      </c>
      <c r="K42" s="5">
        <f>AA39</f>
        <v>3</v>
      </c>
      <c r="L42" s="9" t="s">
        <v>7</v>
      </c>
      <c r="M42" s="7">
        <f>AC39</f>
        <v>1</v>
      </c>
      <c r="N42" s="91"/>
      <c r="O42" s="92"/>
      <c r="P42" s="92"/>
      <c r="Q42" s="93"/>
      <c r="R42" s="12">
        <f>COUNTIF(B42:Q42,"○")*3</f>
        <v>9</v>
      </c>
      <c r="S42" s="12">
        <f t="shared" si="28"/>
        <v>0</v>
      </c>
      <c r="T42" s="14">
        <f t="shared" si="29"/>
        <v>9</v>
      </c>
      <c r="U42" s="14">
        <f>G42+K42+C42-I42-M42-E42</f>
        <v>4</v>
      </c>
      <c r="V42" s="15">
        <v>1</v>
      </c>
      <c r="X42" s="11" t="s">
        <v>4</v>
      </c>
      <c r="Y42" s="26" t="str">
        <f>A39</f>
        <v>潮来二</v>
      </c>
      <c r="Z42" s="8" t="str">
        <f t="shared" si="25"/>
        <v>×</v>
      </c>
      <c r="AA42" s="21">
        <v>0</v>
      </c>
      <c r="AB42" s="9" t="s">
        <v>6</v>
      </c>
      <c r="AC42" s="21">
        <v>1</v>
      </c>
      <c r="AD42" s="8" t="str">
        <f t="shared" si="26"/>
        <v>○</v>
      </c>
      <c r="AE42" s="29" t="str">
        <f>A42</f>
        <v>波崎四</v>
      </c>
    </row>
    <row r="43" spans="1:31" ht="29.45" customHeight="1" x14ac:dyDescent="0.15">
      <c r="X43" s="11" t="s">
        <v>5</v>
      </c>
      <c r="Y43" s="26" t="str">
        <f>A40</f>
        <v>波崎二</v>
      </c>
      <c r="Z43" s="8" t="str">
        <f t="shared" si="25"/>
        <v>×</v>
      </c>
      <c r="AA43" s="21">
        <v>1</v>
      </c>
      <c r="AB43" s="9" t="s">
        <v>6</v>
      </c>
      <c r="AC43" s="21">
        <v>3</v>
      </c>
      <c r="AD43" s="8" t="str">
        <f t="shared" si="26"/>
        <v>○</v>
      </c>
      <c r="AE43" s="29" t="str">
        <f>A41</f>
        <v>鬼　怒</v>
      </c>
    </row>
    <row r="44" spans="1:31" ht="29.45" customHeight="1" x14ac:dyDescent="0.15">
      <c r="A44" s="31" t="s">
        <v>33</v>
      </c>
      <c r="C44" s="31" t="s">
        <v>49</v>
      </c>
      <c r="X44" s="95" t="str">
        <f>C44</f>
        <v>（会場　矢田部サッカー場Ｃ）</v>
      </c>
      <c r="Y44" s="95"/>
      <c r="Z44" s="95"/>
      <c r="AA44" s="95"/>
      <c r="AB44" s="95"/>
      <c r="AC44" s="95"/>
      <c r="AD44" s="95"/>
      <c r="AE44" s="95"/>
    </row>
    <row r="45" spans="1:31" ht="29.45" customHeight="1" x14ac:dyDescent="0.15">
      <c r="A45" s="1"/>
      <c r="B45" s="96" t="str">
        <f>A46</f>
        <v>銚子五</v>
      </c>
      <c r="C45" s="96"/>
      <c r="D45" s="96"/>
      <c r="E45" s="96"/>
      <c r="F45" s="96" t="str">
        <f>A47</f>
        <v>勝田二</v>
      </c>
      <c r="G45" s="96"/>
      <c r="H45" s="96"/>
      <c r="I45" s="96"/>
      <c r="J45" s="96" t="str">
        <f>A48</f>
        <v>南中山</v>
      </c>
      <c r="K45" s="96"/>
      <c r="L45" s="96"/>
      <c r="M45" s="96"/>
      <c r="N45" s="96" t="str">
        <f>A49</f>
        <v>旭</v>
      </c>
      <c r="O45" s="96"/>
      <c r="P45" s="96"/>
      <c r="Q45" s="96"/>
      <c r="R45" s="34"/>
      <c r="S45" s="34"/>
      <c r="T45" s="34" t="s">
        <v>8</v>
      </c>
      <c r="U45" s="34" t="s">
        <v>9</v>
      </c>
      <c r="V45" s="34" t="s">
        <v>10</v>
      </c>
      <c r="X45" s="6" t="s">
        <v>0</v>
      </c>
      <c r="Y45" s="24" t="str">
        <f>A46</f>
        <v>銚子五</v>
      </c>
      <c r="Z45" s="4" t="str">
        <f>IF(AA45=AC45,"△",IF(AA45&gt;AC45,"○","×"))</f>
        <v>△</v>
      </c>
      <c r="AA45" s="16">
        <v>0</v>
      </c>
      <c r="AB45" s="5" t="s">
        <v>6</v>
      </c>
      <c r="AC45" s="16">
        <v>0</v>
      </c>
      <c r="AD45" s="4" t="str">
        <f>IF(AA45=AC45,"△",IF(AA45&lt;AC45,"○","×"))</f>
        <v>△</v>
      </c>
      <c r="AE45" s="27" t="str">
        <f>A47</f>
        <v>勝田二</v>
      </c>
    </row>
    <row r="46" spans="1:31" ht="29.45" customHeight="1" x14ac:dyDescent="0.15">
      <c r="A46" s="15" t="s">
        <v>43</v>
      </c>
      <c r="B46" s="88"/>
      <c r="C46" s="89"/>
      <c r="D46" s="89"/>
      <c r="E46" s="90"/>
      <c r="F46" s="11" t="str">
        <f>Z45</f>
        <v>△</v>
      </c>
      <c r="G46" s="9">
        <f>AA45</f>
        <v>0</v>
      </c>
      <c r="H46" s="9" t="s">
        <v>7</v>
      </c>
      <c r="I46" s="12">
        <f>AC45</f>
        <v>0</v>
      </c>
      <c r="J46" s="11" t="str">
        <f>Z47</f>
        <v>○</v>
      </c>
      <c r="K46" s="9">
        <f>AA47</f>
        <v>7</v>
      </c>
      <c r="L46" s="9" t="s">
        <v>7</v>
      </c>
      <c r="M46" s="12">
        <f>AC47</f>
        <v>1</v>
      </c>
      <c r="N46" s="11" t="str">
        <f>Z49</f>
        <v>△</v>
      </c>
      <c r="O46" s="9">
        <f>AA49</f>
        <v>1</v>
      </c>
      <c r="P46" s="9" t="s">
        <v>7</v>
      </c>
      <c r="Q46" s="12">
        <f>AC49</f>
        <v>1</v>
      </c>
      <c r="R46" s="12">
        <f>COUNTIF(B46:Q46,"○")*3</f>
        <v>3</v>
      </c>
      <c r="S46" s="12">
        <f>COUNTIF(B46:Q46,"△")</f>
        <v>2</v>
      </c>
      <c r="T46" s="14">
        <f>SUM(R46:S46)</f>
        <v>5</v>
      </c>
      <c r="U46" s="14">
        <f>G46+K46+O46-I46-M46-Q46</f>
        <v>6</v>
      </c>
      <c r="V46" s="22">
        <v>2</v>
      </c>
      <c r="X46" s="17" t="s">
        <v>1</v>
      </c>
      <c r="Y46" s="25" t="str">
        <f>A49</f>
        <v>旭</v>
      </c>
      <c r="Z46" s="19" t="str">
        <f t="shared" ref="Z46:Z50" si="30">IF(AA46=AC46,"△",IF(AA46&gt;AC46,"○","×"))</f>
        <v>×</v>
      </c>
      <c r="AA46" s="20">
        <v>0</v>
      </c>
      <c r="AB46" s="18" t="s">
        <v>6</v>
      </c>
      <c r="AC46" s="20">
        <v>1</v>
      </c>
      <c r="AD46" s="19" t="str">
        <f t="shared" ref="AD46:AD50" si="31">IF(AA46=AC46,"△",IF(AA46&lt;AC46,"○","×"))</f>
        <v>○</v>
      </c>
      <c r="AE46" s="28" t="str">
        <f>A48</f>
        <v>南中山</v>
      </c>
    </row>
    <row r="47" spans="1:31" ht="29.45" customHeight="1" x14ac:dyDescent="0.15">
      <c r="A47" s="15" t="s">
        <v>44</v>
      </c>
      <c r="B47" s="6" t="str">
        <f>AD45</f>
        <v>△</v>
      </c>
      <c r="C47" s="5">
        <f>I46</f>
        <v>0</v>
      </c>
      <c r="D47" s="9" t="s">
        <v>7</v>
      </c>
      <c r="E47" s="7">
        <f>G46</f>
        <v>0</v>
      </c>
      <c r="F47" s="91"/>
      <c r="G47" s="92"/>
      <c r="H47" s="92"/>
      <c r="I47" s="93"/>
      <c r="J47" s="6" t="str">
        <f>Z50</f>
        <v>○</v>
      </c>
      <c r="K47" s="5">
        <f>AA50</f>
        <v>4</v>
      </c>
      <c r="L47" s="9" t="s">
        <v>7</v>
      </c>
      <c r="M47" s="7">
        <f>AC50</f>
        <v>0</v>
      </c>
      <c r="N47" s="6" t="str">
        <f>AD48</f>
        <v>○</v>
      </c>
      <c r="O47" s="5">
        <f>I49</f>
        <v>1</v>
      </c>
      <c r="P47" s="9" t="s">
        <v>7</v>
      </c>
      <c r="Q47" s="7">
        <f>G49</f>
        <v>0</v>
      </c>
      <c r="R47" s="12">
        <f t="shared" ref="R47:R48" si="32">COUNTIF(B47:Q47,"○")*3</f>
        <v>6</v>
      </c>
      <c r="S47" s="12">
        <f t="shared" ref="S47:S49" si="33">COUNTIF(B47:Q47,"△")</f>
        <v>1</v>
      </c>
      <c r="T47" s="14">
        <f t="shared" ref="T47:T49" si="34">SUM(R47:S47)</f>
        <v>7</v>
      </c>
      <c r="U47" s="14">
        <f>C47+K47+O47-E47-M47-Q47</f>
        <v>5</v>
      </c>
      <c r="V47" s="15">
        <v>1</v>
      </c>
      <c r="X47" s="17" t="s">
        <v>2</v>
      </c>
      <c r="Y47" s="25" t="str">
        <f>A46</f>
        <v>銚子五</v>
      </c>
      <c r="Z47" s="19" t="str">
        <f t="shared" si="30"/>
        <v>○</v>
      </c>
      <c r="AA47" s="20">
        <v>7</v>
      </c>
      <c r="AB47" s="18" t="s">
        <v>6</v>
      </c>
      <c r="AC47" s="20">
        <v>1</v>
      </c>
      <c r="AD47" s="19" t="str">
        <f t="shared" si="31"/>
        <v>×</v>
      </c>
      <c r="AE47" s="28" t="str">
        <f>A48</f>
        <v>南中山</v>
      </c>
    </row>
    <row r="48" spans="1:31" ht="29.45" customHeight="1" x14ac:dyDescent="0.15">
      <c r="A48" s="15" t="s">
        <v>45</v>
      </c>
      <c r="B48" s="6" t="str">
        <f>AD47</f>
        <v>×</v>
      </c>
      <c r="C48" s="5">
        <f>M46</f>
        <v>1</v>
      </c>
      <c r="D48" s="9" t="s">
        <v>7</v>
      </c>
      <c r="E48" s="7">
        <f>K46</f>
        <v>7</v>
      </c>
      <c r="F48" s="6" t="str">
        <f>AD50</f>
        <v>×</v>
      </c>
      <c r="G48" s="5">
        <f>M47</f>
        <v>0</v>
      </c>
      <c r="H48" s="9" t="s">
        <v>7</v>
      </c>
      <c r="I48" s="7">
        <f>K47</f>
        <v>4</v>
      </c>
      <c r="J48" s="91"/>
      <c r="K48" s="92"/>
      <c r="L48" s="92"/>
      <c r="M48" s="93"/>
      <c r="N48" s="6" t="str">
        <f>AD46</f>
        <v>○</v>
      </c>
      <c r="O48" s="5">
        <f>M49</f>
        <v>1</v>
      </c>
      <c r="P48" s="9" t="s">
        <v>7</v>
      </c>
      <c r="Q48" s="7">
        <f>K49</f>
        <v>0</v>
      </c>
      <c r="R48" s="12">
        <f t="shared" si="32"/>
        <v>3</v>
      </c>
      <c r="S48" s="12">
        <f t="shared" si="33"/>
        <v>0</v>
      </c>
      <c r="T48" s="14">
        <f t="shared" si="34"/>
        <v>3</v>
      </c>
      <c r="U48" s="14">
        <f>G48+C48+O48-I48-E48-Q48</f>
        <v>-9</v>
      </c>
      <c r="V48" s="15">
        <v>3</v>
      </c>
      <c r="X48" s="6" t="s">
        <v>3</v>
      </c>
      <c r="Y48" s="24" t="str">
        <f>A49</f>
        <v>旭</v>
      </c>
      <c r="Z48" s="4" t="str">
        <f t="shared" si="30"/>
        <v>×</v>
      </c>
      <c r="AA48" s="16">
        <v>0</v>
      </c>
      <c r="AB48" s="5" t="s">
        <v>6</v>
      </c>
      <c r="AC48" s="16">
        <v>1</v>
      </c>
      <c r="AD48" s="4" t="str">
        <f t="shared" si="31"/>
        <v>○</v>
      </c>
      <c r="AE48" s="27" t="str">
        <f>A47</f>
        <v>勝田二</v>
      </c>
    </row>
    <row r="49" spans="1:31" ht="29.45" customHeight="1" x14ac:dyDescent="0.15">
      <c r="A49" s="15" t="s">
        <v>46</v>
      </c>
      <c r="B49" s="6" t="str">
        <f>AD49</f>
        <v>△</v>
      </c>
      <c r="C49" s="5">
        <f>Q46</f>
        <v>1</v>
      </c>
      <c r="D49" s="9" t="s">
        <v>7</v>
      </c>
      <c r="E49" s="7">
        <f>O46</f>
        <v>1</v>
      </c>
      <c r="F49" s="6" t="str">
        <f>Z48</f>
        <v>×</v>
      </c>
      <c r="G49" s="5">
        <f>AA48</f>
        <v>0</v>
      </c>
      <c r="H49" s="9" t="s">
        <v>7</v>
      </c>
      <c r="I49" s="7">
        <f>AC48</f>
        <v>1</v>
      </c>
      <c r="J49" s="6" t="str">
        <f>Z46</f>
        <v>×</v>
      </c>
      <c r="K49" s="5">
        <f>AA46</f>
        <v>0</v>
      </c>
      <c r="L49" s="9" t="s">
        <v>7</v>
      </c>
      <c r="M49" s="7">
        <f>AC46</f>
        <v>1</v>
      </c>
      <c r="N49" s="91"/>
      <c r="O49" s="92"/>
      <c r="P49" s="92"/>
      <c r="Q49" s="93"/>
      <c r="R49" s="12">
        <f>COUNTIF(B49:Q49,"○")*3</f>
        <v>0</v>
      </c>
      <c r="S49" s="12">
        <f t="shared" si="33"/>
        <v>1</v>
      </c>
      <c r="T49" s="14">
        <f t="shared" si="34"/>
        <v>1</v>
      </c>
      <c r="U49" s="14">
        <f>G49+K49+C49-I49-M49-E49</f>
        <v>-2</v>
      </c>
      <c r="V49" s="15">
        <v>4</v>
      </c>
      <c r="X49" s="11" t="s">
        <v>4</v>
      </c>
      <c r="Y49" s="26" t="str">
        <f>A46</f>
        <v>銚子五</v>
      </c>
      <c r="Z49" s="8" t="str">
        <f t="shared" si="30"/>
        <v>△</v>
      </c>
      <c r="AA49" s="21">
        <v>1</v>
      </c>
      <c r="AB49" s="9" t="s">
        <v>6</v>
      </c>
      <c r="AC49" s="21">
        <v>1</v>
      </c>
      <c r="AD49" s="8" t="str">
        <f t="shared" si="31"/>
        <v>△</v>
      </c>
      <c r="AE49" s="29" t="str">
        <f>A49</f>
        <v>旭</v>
      </c>
    </row>
    <row r="50" spans="1:31" ht="29.45" customHeight="1" x14ac:dyDescent="0.15">
      <c r="X50" s="11" t="s">
        <v>5</v>
      </c>
      <c r="Y50" s="26" t="str">
        <f>A47</f>
        <v>勝田二</v>
      </c>
      <c r="Z50" s="8" t="str">
        <f t="shared" si="30"/>
        <v>○</v>
      </c>
      <c r="AA50" s="21">
        <v>4</v>
      </c>
      <c r="AB50" s="9" t="s">
        <v>6</v>
      </c>
      <c r="AC50" s="21">
        <v>0</v>
      </c>
      <c r="AD50" s="8" t="str">
        <f t="shared" si="31"/>
        <v>×</v>
      </c>
      <c r="AE50" s="29" t="str">
        <f>A48</f>
        <v>南中山</v>
      </c>
    </row>
    <row r="51" spans="1:31" ht="29.45" customHeight="1" x14ac:dyDescent="0.15">
      <c r="A51" s="31" t="s">
        <v>34</v>
      </c>
      <c r="C51" s="31" t="s">
        <v>50</v>
      </c>
      <c r="X51" s="95" t="str">
        <f>C51</f>
        <v>（会場　矢田部サッカー場Ｄ）</v>
      </c>
      <c r="Y51" s="95"/>
      <c r="Z51" s="95"/>
      <c r="AA51" s="95"/>
      <c r="AB51" s="95"/>
      <c r="AC51" s="95"/>
      <c r="AD51" s="95"/>
      <c r="AE51" s="95"/>
    </row>
    <row r="52" spans="1:31" ht="29.45" customHeight="1" x14ac:dyDescent="0.15">
      <c r="A52" s="1"/>
      <c r="B52" s="96" t="str">
        <f>A53</f>
        <v>波崎一</v>
      </c>
      <c r="C52" s="96"/>
      <c r="D52" s="96"/>
      <c r="E52" s="96"/>
      <c r="F52" s="96" t="str">
        <f>A54</f>
        <v>平　一</v>
      </c>
      <c r="G52" s="96"/>
      <c r="H52" s="96"/>
      <c r="I52" s="96"/>
      <c r="J52" s="96" t="str">
        <f>A55</f>
        <v>新　里</v>
      </c>
      <c r="K52" s="96"/>
      <c r="L52" s="96"/>
      <c r="M52" s="96"/>
      <c r="N52" s="96" t="str">
        <f>A56</f>
        <v>植　田</v>
      </c>
      <c r="O52" s="96"/>
      <c r="P52" s="96"/>
      <c r="Q52" s="96"/>
      <c r="R52" s="34"/>
      <c r="S52" s="34"/>
      <c r="T52" s="34" t="s">
        <v>8</v>
      </c>
      <c r="U52" s="34" t="s">
        <v>9</v>
      </c>
      <c r="V52" s="34" t="s">
        <v>10</v>
      </c>
      <c r="X52" s="6" t="s">
        <v>0</v>
      </c>
      <c r="Y52" s="24" t="str">
        <f>A53</f>
        <v>波崎一</v>
      </c>
      <c r="Z52" s="4" t="str">
        <f>IF(AA52=AC52,"△",IF(AA52&gt;AC52,"○","×"))</f>
        <v>○</v>
      </c>
      <c r="AA52" s="16">
        <v>2</v>
      </c>
      <c r="AB52" s="5" t="s">
        <v>6</v>
      </c>
      <c r="AC52" s="16">
        <v>0</v>
      </c>
      <c r="AD52" s="4" t="str">
        <f>IF(AA52=AC52,"△",IF(AA52&lt;AC52,"○","×"))</f>
        <v>×</v>
      </c>
      <c r="AE52" s="27" t="str">
        <f>A54</f>
        <v>平　一</v>
      </c>
    </row>
    <row r="53" spans="1:31" ht="29.45" customHeight="1" x14ac:dyDescent="0.15">
      <c r="A53" s="15" t="s">
        <v>35</v>
      </c>
      <c r="B53" s="88"/>
      <c r="C53" s="89"/>
      <c r="D53" s="89"/>
      <c r="E53" s="90"/>
      <c r="F53" s="11" t="str">
        <f>Z52</f>
        <v>○</v>
      </c>
      <c r="G53" s="9">
        <f>AA52</f>
        <v>2</v>
      </c>
      <c r="H53" s="9" t="s">
        <v>7</v>
      </c>
      <c r="I53" s="12">
        <f>AC52</f>
        <v>0</v>
      </c>
      <c r="J53" s="11" t="str">
        <f>Z54</f>
        <v>○</v>
      </c>
      <c r="K53" s="9">
        <f>AA54</f>
        <v>3</v>
      </c>
      <c r="L53" s="9" t="s">
        <v>7</v>
      </c>
      <c r="M53" s="12">
        <f>AC54</f>
        <v>0</v>
      </c>
      <c r="N53" s="11" t="str">
        <f>Z56</f>
        <v>○</v>
      </c>
      <c r="O53" s="9">
        <f>AA56</f>
        <v>7</v>
      </c>
      <c r="P53" s="9" t="s">
        <v>7</v>
      </c>
      <c r="Q53" s="12">
        <f>AC56</f>
        <v>0</v>
      </c>
      <c r="R53" s="12">
        <f>COUNTIF(B53:Q53,"○")*3</f>
        <v>9</v>
      </c>
      <c r="S53" s="12">
        <f>COUNTIF(B53:Q53,"△")</f>
        <v>0</v>
      </c>
      <c r="T53" s="14">
        <f>SUM(R53:S53)</f>
        <v>9</v>
      </c>
      <c r="U53" s="14">
        <f>G53+K53+O53-I53-M53-Q53</f>
        <v>12</v>
      </c>
      <c r="V53" s="22">
        <v>1</v>
      </c>
      <c r="X53" s="17" t="s">
        <v>1</v>
      </c>
      <c r="Y53" s="25" t="str">
        <f>A56</f>
        <v>植　田</v>
      </c>
      <c r="Z53" s="19" t="str">
        <f t="shared" ref="Z53:Z57" si="35">IF(AA53=AC53,"△",IF(AA53&gt;AC53,"○","×"))</f>
        <v>×</v>
      </c>
      <c r="AA53" s="20">
        <v>0</v>
      </c>
      <c r="AB53" s="18" t="s">
        <v>6</v>
      </c>
      <c r="AC53" s="20">
        <v>2</v>
      </c>
      <c r="AD53" s="19" t="str">
        <f t="shared" ref="AD53:AD57" si="36">IF(AA53=AC53,"△",IF(AA53&lt;AC53,"○","×"))</f>
        <v>○</v>
      </c>
      <c r="AE53" s="28" t="str">
        <f>A55</f>
        <v>新　里</v>
      </c>
    </row>
    <row r="54" spans="1:31" ht="29.45" customHeight="1" x14ac:dyDescent="0.15">
      <c r="A54" s="15" t="s">
        <v>148</v>
      </c>
      <c r="B54" s="6" t="str">
        <f>AD52</f>
        <v>×</v>
      </c>
      <c r="C54" s="5">
        <f>I53</f>
        <v>0</v>
      </c>
      <c r="D54" s="9" t="s">
        <v>7</v>
      </c>
      <c r="E54" s="7">
        <f>G53</f>
        <v>2</v>
      </c>
      <c r="F54" s="91"/>
      <c r="G54" s="92"/>
      <c r="H54" s="92"/>
      <c r="I54" s="93"/>
      <c r="J54" s="6" t="str">
        <f>Z57</f>
        <v>×</v>
      </c>
      <c r="K54" s="5">
        <f>AA57</f>
        <v>1</v>
      </c>
      <c r="L54" s="9" t="s">
        <v>7</v>
      </c>
      <c r="M54" s="7">
        <f>AC57</f>
        <v>2</v>
      </c>
      <c r="N54" s="6" t="str">
        <f>AD55</f>
        <v>△</v>
      </c>
      <c r="O54" s="5">
        <f>I56</f>
        <v>2</v>
      </c>
      <c r="P54" s="9" t="s">
        <v>7</v>
      </c>
      <c r="Q54" s="7">
        <f>G56</f>
        <v>2</v>
      </c>
      <c r="R54" s="12">
        <f t="shared" ref="R54:R55" si="37">COUNTIF(B54:Q54,"○")*3</f>
        <v>0</v>
      </c>
      <c r="S54" s="12">
        <f t="shared" ref="S54:S56" si="38">COUNTIF(B54:Q54,"△")</f>
        <v>1</v>
      </c>
      <c r="T54" s="14">
        <f t="shared" ref="T54:T56" si="39">SUM(R54:S54)</f>
        <v>1</v>
      </c>
      <c r="U54" s="14">
        <f>C54+K54+O54-E54-M54-Q54</f>
        <v>-3</v>
      </c>
      <c r="V54" s="15">
        <v>3</v>
      </c>
      <c r="X54" s="17" t="s">
        <v>2</v>
      </c>
      <c r="Y54" s="25" t="str">
        <f>A53</f>
        <v>波崎一</v>
      </c>
      <c r="Z54" s="19" t="str">
        <f t="shared" si="35"/>
        <v>○</v>
      </c>
      <c r="AA54" s="20">
        <v>3</v>
      </c>
      <c r="AB54" s="18" t="s">
        <v>6</v>
      </c>
      <c r="AC54" s="20">
        <v>0</v>
      </c>
      <c r="AD54" s="19" t="str">
        <f t="shared" si="36"/>
        <v>×</v>
      </c>
      <c r="AE54" s="28" t="str">
        <f>A55</f>
        <v>新　里</v>
      </c>
    </row>
    <row r="55" spans="1:31" ht="29.45" customHeight="1" x14ac:dyDescent="0.15">
      <c r="A55" s="15" t="s">
        <v>149</v>
      </c>
      <c r="B55" s="6" t="str">
        <f>AD54</f>
        <v>×</v>
      </c>
      <c r="C55" s="5">
        <f>M53</f>
        <v>0</v>
      </c>
      <c r="D55" s="9" t="s">
        <v>7</v>
      </c>
      <c r="E55" s="7">
        <f>K53</f>
        <v>3</v>
      </c>
      <c r="F55" s="6" t="str">
        <f>AD57</f>
        <v>○</v>
      </c>
      <c r="G55" s="5">
        <f>M54</f>
        <v>2</v>
      </c>
      <c r="H55" s="9" t="s">
        <v>7</v>
      </c>
      <c r="I55" s="7">
        <f>K54</f>
        <v>1</v>
      </c>
      <c r="J55" s="91"/>
      <c r="K55" s="92"/>
      <c r="L55" s="92"/>
      <c r="M55" s="93"/>
      <c r="N55" s="6" t="str">
        <f>AD53</f>
        <v>○</v>
      </c>
      <c r="O55" s="5">
        <f>M56</f>
        <v>2</v>
      </c>
      <c r="P55" s="9" t="s">
        <v>7</v>
      </c>
      <c r="Q55" s="7">
        <f>K56</f>
        <v>0</v>
      </c>
      <c r="R55" s="12">
        <f t="shared" si="37"/>
        <v>6</v>
      </c>
      <c r="S55" s="12">
        <f t="shared" si="38"/>
        <v>0</v>
      </c>
      <c r="T55" s="14">
        <f t="shared" si="39"/>
        <v>6</v>
      </c>
      <c r="U55" s="14">
        <f>G55+C55+O55-I55-E55-Q55</f>
        <v>0</v>
      </c>
      <c r="V55" s="15">
        <v>2</v>
      </c>
      <c r="X55" s="6" t="s">
        <v>3</v>
      </c>
      <c r="Y55" s="24" t="str">
        <f>A56</f>
        <v>植　田</v>
      </c>
      <c r="Z55" s="4" t="str">
        <f t="shared" si="35"/>
        <v>△</v>
      </c>
      <c r="AA55" s="16">
        <v>2</v>
      </c>
      <c r="AB55" s="5" t="s">
        <v>6</v>
      </c>
      <c r="AC55" s="16">
        <v>2</v>
      </c>
      <c r="AD55" s="4" t="str">
        <f t="shared" si="36"/>
        <v>△</v>
      </c>
      <c r="AE55" s="27" t="str">
        <f>A54</f>
        <v>平　一</v>
      </c>
    </row>
    <row r="56" spans="1:31" ht="29.45" customHeight="1" x14ac:dyDescent="0.15">
      <c r="A56" s="15" t="s">
        <v>150</v>
      </c>
      <c r="B56" s="6" t="str">
        <f>AD56</f>
        <v>×</v>
      </c>
      <c r="C56" s="5">
        <f>Q53</f>
        <v>0</v>
      </c>
      <c r="D56" s="9" t="s">
        <v>7</v>
      </c>
      <c r="E56" s="7">
        <f>O53</f>
        <v>7</v>
      </c>
      <c r="F56" s="6" t="str">
        <f>Z55</f>
        <v>△</v>
      </c>
      <c r="G56" s="5">
        <f>AA55</f>
        <v>2</v>
      </c>
      <c r="H56" s="9" t="s">
        <v>7</v>
      </c>
      <c r="I56" s="7">
        <f>AC55</f>
        <v>2</v>
      </c>
      <c r="J56" s="6" t="str">
        <f>Z53</f>
        <v>×</v>
      </c>
      <c r="K56" s="5">
        <f>AA53</f>
        <v>0</v>
      </c>
      <c r="L56" s="9" t="s">
        <v>7</v>
      </c>
      <c r="M56" s="7">
        <f>AC53</f>
        <v>2</v>
      </c>
      <c r="N56" s="91"/>
      <c r="O56" s="92"/>
      <c r="P56" s="92"/>
      <c r="Q56" s="93"/>
      <c r="R56" s="12">
        <f>COUNTIF(B56:Q56,"○")*3</f>
        <v>0</v>
      </c>
      <c r="S56" s="12">
        <f t="shared" si="38"/>
        <v>1</v>
      </c>
      <c r="T56" s="14">
        <f t="shared" si="39"/>
        <v>1</v>
      </c>
      <c r="U56" s="14">
        <f>G56+K56+C56-I56-M56-E56</f>
        <v>-9</v>
      </c>
      <c r="V56" s="15">
        <v>4</v>
      </c>
      <c r="X56" s="11" t="s">
        <v>4</v>
      </c>
      <c r="Y56" s="26" t="str">
        <f>A53</f>
        <v>波崎一</v>
      </c>
      <c r="Z56" s="8" t="str">
        <f t="shared" si="35"/>
        <v>○</v>
      </c>
      <c r="AA56" s="21">
        <v>7</v>
      </c>
      <c r="AB56" s="9" t="s">
        <v>6</v>
      </c>
      <c r="AC56" s="21">
        <v>0</v>
      </c>
      <c r="AD56" s="8" t="str">
        <f t="shared" si="36"/>
        <v>×</v>
      </c>
      <c r="AE56" s="29" t="str">
        <f>A56</f>
        <v>植　田</v>
      </c>
    </row>
    <row r="57" spans="1:31" ht="29.45" customHeight="1" x14ac:dyDescent="0.15">
      <c r="X57" s="11" t="s">
        <v>5</v>
      </c>
      <c r="Y57" s="26" t="str">
        <f>A54</f>
        <v>平　一</v>
      </c>
      <c r="Z57" s="8" t="str">
        <f t="shared" si="35"/>
        <v>×</v>
      </c>
      <c r="AA57" s="21">
        <v>1</v>
      </c>
      <c r="AB57" s="9" t="s">
        <v>6</v>
      </c>
      <c r="AC57" s="21">
        <v>2</v>
      </c>
      <c r="AD57" s="8" t="str">
        <f t="shared" si="36"/>
        <v>○</v>
      </c>
      <c r="AE57" s="29" t="str">
        <f>A55</f>
        <v>新　里</v>
      </c>
    </row>
  </sheetData>
  <mergeCells count="73">
    <mergeCell ref="B53:E53"/>
    <mergeCell ref="F54:I54"/>
    <mergeCell ref="J55:M55"/>
    <mergeCell ref="N56:Q56"/>
    <mergeCell ref="B46:E46"/>
    <mergeCell ref="F47:I47"/>
    <mergeCell ref="J48:M48"/>
    <mergeCell ref="N49:Q49"/>
    <mergeCell ref="B52:E52"/>
    <mergeCell ref="F52:I52"/>
    <mergeCell ref="J52:M52"/>
    <mergeCell ref="N52:Q52"/>
    <mergeCell ref="B39:E39"/>
    <mergeCell ref="F40:I40"/>
    <mergeCell ref="J41:M41"/>
    <mergeCell ref="N42:Q42"/>
    <mergeCell ref="B45:E45"/>
    <mergeCell ref="F45:I45"/>
    <mergeCell ref="J45:M45"/>
    <mergeCell ref="N45:Q45"/>
    <mergeCell ref="N35:Q35"/>
    <mergeCell ref="B38:E38"/>
    <mergeCell ref="F38:I38"/>
    <mergeCell ref="J38:M38"/>
    <mergeCell ref="N38:Q38"/>
    <mergeCell ref="B31:E31"/>
    <mergeCell ref="F31:I31"/>
    <mergeCell ref="J31:M31"/>
    <mergeCell ref="N31:Q31"/>
    <mergeCell ref="B32:E32"/>
    <mergeCell ref="B17:E17"/>
    <mergeCell ref="F17:I17"/>
    <mergeCell ref="J17:M17"/>
    <mergeCell ref="N17:Q17"/>
    <mergeCell ref="B25:E25"/>
    <mergeCell ref="B18:E18"/>
    <mergeCell ref="F19:I19"/>
    <mergeCell ref="J20:M20"/>
    <mergeCell ref="N21:Q21"/>
    <mergeCell ref="B24:E24"/>
    <mergeCell ref="F24:I24"/>
    <mergeCell ref="J24:M24"/>
    <mergeCell ref="N24:Q24"/>
    <mergeCell ref="B3:E3"/>
    <mergeCell ref="F3:I3"/>
    <mergeCell ref="J3:M3"/>
    <mergeCell ref="N3:Q3"/>
    <mergeCell ref="F12:I12"/>
    <mergeCell ref="B4:E4"/>
    <mergeCell ref="F5:I5"/>
    <mergeCell ref="J6:M6"/>
    <mergeCell ref="N7:Q7"/>
    <mergeCell ref="B10:E10"/>
    <mergeCell ref="F10:I10"/>
    <mergeCell ref="J10:M10"/>
    <mergeCell ref="N10:Q10"/>
    <mergeCell ref="B11:E11"/>
    <mergeCell ref="X30:AE30"/>
    <mergeCell ref="X37:AE37"/>
    <mergeCell ref="X44:AE44"/>
    <mergeCell ref="X51:AE51"/>
    <mergeCell ref="G1:K1"/>
    <mergeCell ref="J13:M13"/>
    <mergeCell ref="N14:Q14"/>
    <mergeCell ref="F26:I26"/>
    <mergeCell ref="J27:M27"/>
    <mergeCell ref="N28:Q28"/>
    <mergeCell ref="X2:AE2"/>
    <mergeCell ref="X9:AE9"/>
    <mergeCell ref="X16:AE16"/>
    <mergeCell ref="X23:AE23"/>
    <mergeCell ref="F33:I33"/>
    <mergeCell ref="J34:M34"/>
  </mergeCells>
  <phoneticPr fontId="1"/>
  <pageMargins left="0.81" right="0.38" top="0.48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"/>
  <sheetViews>
    <sheetView tabSelected="1" topLeftCell="A58" workbookViewId="0">
      <selection activeCell="M66" sqref="M66"/>
    </sheetView>
  </sheetViews>
  <sheetFormatPr defaultRowHeight="13.5" x14ac:dyDescent="0.15"/>
  <cols>
    <col min="11" max="11" width="5.5" customWidth="1"/>
  </cols>
  <sheetData>
    <row r="1" spans="1:11" x14ac:dyDescent="0.15">
      <c r="A1" s="112" t="s">
        <v>53</v>
      </c>
      <c r="B1" s="112"/>
      <c r="C1" s="112"/>
      <c r="D1" s="112"/>
      <c r="E1" s="112"/>
    </row>
    <row r="2" spans="1:11" x14ac:dyDescent="0.15">
      <c r="A2" s="36"/>
      <c r="B2" s="36"/>
      <c r="C2" s="36"/>
      <c r="D2" s="36"/>
      <c r="E2" s="36"/>
    </row>
    <row r="3" spans="1:11" x14ac:dyDescent="0.15">
      <c r="A3" s="87" t="s">
        <v>54</v>
      </c>
      <c r="H3" t="s">
        <v>28</v>
      </c>
    </row>
    <row r="4" spans="1:11" ht="14.25" thickBot="1" x14ac:dyDescent="0.2">
      <c r="C4" s="37"/>
      <c r="D4" s="37"/>
      <c r="E4" s="37"/>
      <c r="F4" s="37"/>
    </row>
    <row r="5" spans="1:11" ht="14.25" thickTop="1" x14ac:dyDescent="0.15">
      <c r="A5" s="127" t="s">
        <v>190</v>
      </c>
      <c r="B5" s="131"/>
      <c r="C5" s="117" t="s">
        <v>191</v>
      </c>
      <c r="D5" s="118"/>
      <c r="E5" s="118"/>
      <c r="F5" s="119"/>
      <c r="G5" s="123" t="s">
        <v>192</v>
      </c>
      <c r="H5" s="124"/>
      <c r="I5" s="127" t="s">
        <v>193</v>
      </c>
      <c r="J5" s="128"/>
    </row>
    <row r="6" spans="1:11" ht="14.25" thickBot="1" x14ac:dyDescent="0.2">
      <c r="A6" s="129"/>
      <c r="B6" s="132"/>
      <c r="C6" s="120"/>
      <c r="D6" s="121"/>
      <c r="E6" s="121"/>
      <c r="F6" s="122"/>
      <c r="G6" s="125"/>
      <c r="H6" s="126"/>
      <c r="I6" s="129"/>
      <c r="J6" s="130"/>
    </row>
    <row r="7" spans="1:11" ht="15" thickTop="1" thickBot="1" x14ac:dyDescent="0.2">
      <c r="B7" s="38"/>
      <c r="C7" s="39">
        <v>3</v>
      </c>
      <c r="D7" s="40"/>
      <c r="E7" s="41"/>
      <c r="F7" s="42">
        <v>1</v>
      </c>
      <c r="G7" s="43"/>
      <c r="H7" s="43"/>
      <c r="I7" s="42">
        <v>1</v>
      </c>
      <c r="J7" s="44">
        <v>2</v>
      </c>
      <c r="K7" s="30"/>
    </row>
    <row r="8" spans="1:11" ht="14.25" thickTop="1" x14ac:dyDescent="0.15">
      <c r="B8" s="45" t="s">
        <v>55</v>
      </c>
      <c r="C8" s="46">
        <v>2</v>
      </c>
      <c r="D8" s="103" t="s">
        <v>56</v>
      </c>
      <c r="E8" s="104"/>
      <c r="F8" s="47" t="s">
        <v>57</v>
      </c>
      <c r="G8" s="46">
        <v>2</v>
      </c>
      <c r="H8" s="48"/>
      <c r="I8" s="105" t="s">
        <v>58</v>
      </c>
      <c r="J8" s="103"/>
      <c r="K8" s="49"/>
    </row>
    <row r="9" spans="1:11" ht="14.25" thickBot="1" x14ac:dyDescent="0.2">
      <c r="B9" s="50">
        <v>0</v>
      </c>
      <c r="C9" s="51">
        <v>0</v>
      </c>
      <c r="D9" s="43"/>
      <c r="E9" s="43"/>
      <c r="F9" s="50">
        <v>1</v>
      </c>
      <c r="G9" s="52">
        <v>1</v>
      </c>
      <c r="H9" s="48"/>
      <c r="I9" s="53"/>
      <c r="J9" s="43"/>
      <c r="K9" s="49"/>
    </row>
    <row r="10" spans="1:11" ht="13.5" customHeight="1" thickTop="1" x14ac:dyDescent="0.15">
      <c r="A10" s="2"/>
      <c r="B10" s="116" t="s">
        <v>59</v>
      </c>
      <c r="C10" s="113"/>
      <c r="D10" s="43"/>
      <c r="E10" s="54"/>
      <c r="F10" s="103" t="s">
        <v>60</v>
      </c>
      <c r="G10" s="103"/>
      <c r="H10" s="107" t="s">
        <v>61</v>
      </c>
      <c r="I10" s="103"/>
      <c r="J10" s="108" t="s">
        <v>208</v>
      </c>
      <c r="K10" s="109"/>
    </row>
    <row r="12" spans="1:11" x14ac:dyDescent="0.15">
      <c r="A12" s="98" t="s">
        <v>63</v>
      </c>
      <c r="B12" s="98"/>
      <c r="C12" s="98" t="s">
        <v>64</v>
      </c>
      <c r="D12" s="98"/>
      <c r="E12" s="98" t="s">
        <v>65</v>
      </c>
      <c r="F12" s="98"/>
      <c r="G12" s="98" t="s">
        <v>66</v>
      </c>
      <c r="H12" s="98"/>
    </row>
    <row r="13" spans="1:11" x14ac:dyDescent="0.15">
      <c r="A13" s="99" t="s">
        <v>67</v>
      </c>
      <c r="B13" s="100"/>
      <c r="C13" s="99" t="s">
        <v>68</v>
      </c>
      <c r="D13" s="100"/>
      <c r="E13" s="99" t="s">
        <v>176</v>
      </c>
      <c r="F13" s="100"/>
      <c r="G13" s="99" t="s">
        <v>62</v>
      </c>
      <c r="H13" s="100"/>
    </row>
    <row r="14" spans="1:11" x14ac:dyDescent="0.15">
      <c r="A14" s="101"/>
      <c r="B14" s="102"/>
      <c r="C14" s="101"/>
      <c r="D14" s="102"/>
      <c r="E14" s="101"/>
      <c r="F14" s="102"/>
      <c r="G14" s="101"/>
      <c r="H14" s="102"/>
    </row>
    <row r="18" spans="1:11" x14ac:dyDescent="0.15">
      <c r="A18" s="87" t="s">
        <v>69</v>
      </c>
      <c r="H18" t="s">
        <v>27</v>
      </c>
    </row>
    <row r="20" spans="1:11" x14ac:dyDescent="0.15">
      <c r="D20" s="99" t="s">
        <v>194</v>
      </c>
      <c r="E20" s="100"/>
      <c r="I20" s="99" t="s">
        <v>195</v>
      </c>
      <c r="J20" s="100"/>
    </row>
    <row r="21" spans="1:11" x14ac:dyDescent="0.15">
      <c r="B21" s="55"/>
      <c r="D21" s="101"/>
      <c r="E21" s="102"/>
      <c r="I21" s="101"/>
      <c r="J21" s="102"/>
    </row>
    <row r="22" spans="1:11" ht="14.25" thickBot="1" x14ac:dyDescent="0.2">
      <c r="B22" s="56"/>
      <c r="C22" s="56">
        <v>2</v>
      </c>
      <c r="D22" s="42"/>
      <c r="E22" s="57"/>
      <c r="F22" s="58">
        <v>3</v>
      </c>
      <c r="G22" s="43"/>
      <c r="H22" s="43"/>
      <c r="I22" s="42" t="s">
        <v>175</v>
      </c>
      <c r="J22" s="59" t="s">
        <v>71</v>
      </c>
      <c r="K22" s="30"/>
    </row>
    <row r="23" spans="1:11" ht="14.25" thickTop="1" x14ac:dyDescent="0.15">
      <c r="B23" s="43"/>
      <c r="C23" s="60"/>
      <c r="D23" s="104" t="s">
        <v>56</v>
      </c>
      <c r="E23" s="103"/>
      <c r="F23" s="61" t="s">
        <v>72</v>
      </c>
      <c r="G23" s="46">
        <v>4</v>
      </c>
      <c r="H23" s="48"/>
      <c r="I23" s="105" t="s">
        <v>73</v>
      </c>
      <c r="J23" s="103"/>
      <c r="K23" s="49"/>
    </row>
    <row r="24" spans="1:11" ht="14.25" thickBot="1" x14ac:dyDescent="0.2">
      <c r="B24" s="62">
        <v>0</v>
      </c>
      <c r="C24" s="63">
        <v>2</v>
      </c>
      <c r="D24" s="43"/>
      <c r="E24" s="43"/>
      <c r="F24" s="64">
        <v>1</v>
      </c>
      <c r="G24" s="63">
        <v>1</v>
      </c>
      <c r="H24" s="48"/>
      <c r="I24" s="53"/>
      <c r="J24" s="43"/>
      <c r="K24" s="49"/>
    </row>
    <row r="25" spans="1:11" ht="14.25" thickTop="1" x14ac:dyDescent="0.15">
      <c r="B25" s="110" t="s">
        <v>59</v>
      </c>
      <c r="C25" s="103"/>
      <c r="D25" s="65"/>
      <c r="E25" s="66"/>
      <c r="F25" s="103" t="s">
        <v>60</v>
      </c>
      <c r="G25" s="103"/>
      <c r="H25" s="111" t="s">
        <v>13</v>
      </c>
      <c r="I25" s="103"/>
      <c r="J25" s="108" t="s">
        <v>179</v>
      </c>
      <c r="K25" s="109"/>
    </row>
    <row r="27" spans="1:11" x14ac:dyDescent="0.15">
      <c r="A27" s="98" t="s">
        <v>74</v>
      </c>
      <c r="B27" s="98"/>
      <c r="C27" s="98" t="s">
        <v>75</v>
      </c>
      <c r="D27" s="98"/>
      <c r="E27" s="98" t="s">
        <v>76</v>
      </c>
      <c r="F27" s="98"/>
      <c r="G27" s="98" t="s">
        <v>77</v>
      </c>
      <c r="H27" s="98"/>
    </row>
    <row r="28" spans="1:11" x14ac:dyDescent="0.15">
      <c r="A28" s="99" t="s">
        <v>13</v>
      </c>
      <c r="B28" s="100"/>
      <c r="C28" s="99" t="s">
        <v>177</v>
      </c>
      <c r="D28" s="100"/>
      <c r="E28" s="99" t="s">
        <v>178</v>
      </c>
      <c r="F28" s="100"/>
      <c r="G28" s="99" t="s">
        <v>70</v>
      </c>
      <c r="H28" s="100"/>
    </row>
    <row r="29" spans="1:11" x14ac:dyDescent="0.15">
      <c r="A29" s="101"/>
      <c r="B29" s="102"/>
      <c r="C29" s="101"/>
      <c r="D29" s="102"/>
      <c r="E29" s="101"/>
      <c r="F29" s="102"/>
      <c r="G29" s="101"/>
      <c r="H29" s="102"/>
    </row>
    <row r="32" spans="1:11" x14ac:dyDescent="0.15">
      <c r="A32" s="87" t="s">
        <v>78</v>
      </c>
      <c r="H32" t="s">
        <v>29</v>
      </c>
    </row>
    <row r="34" spans="1:11" ht="13.5" customHeight="1" x14ac:dyDescent="0.15">
      <c r="D34" s="99" t="s">
        <v>196</v>
      </c>
      <c r="E34" s="100"/>
      <c r="I34" s="99" t="s">
        <v>197</v>
      </c>
      <c r="J34" s="100"/>
    </row>
    <row r="35" spans="1:11" ht="13.5" customHeight="1" x14ac:dyDescent="0.15">
      <c r="B35" s="56"/>
      <c r="C35" s="67"/>
      <c r="D35" s="101"/>
      <c r="E35" s="102"/>
      <c r="I35" s="101"/>
      <c r="J35" s="102"/>
    </row>
    <row r="36" spans="1:11" ht="14.25" thickBot="1" x14ac:dyDescent="0.2">
      <c r="B36" s="45"/>
      <c r="C36" s="45">
        <v>0</v>
      </c>
      <c r="D36" s="68" t="s">
        <v>79</v>
      </c>
      <c r="E36" s="59">
        <v>5</v>
      </c>
      <c r="F36" s="58">
        <v>0</v>
      </c>
      <c r="G36" s="43"/>
      <c r="H36" s="43"/>
      <c r="I36" s="42">
        <v>2</v>
      </c>
      <c r="J36" s="44">
        <v>4</v>
      </c>
      <c r="K36" s="30"/>
    </row>
    <row r="37" spans="1:11" ht="14.25" thickTop="1" x14ac:dyDescent="0.15">
      <c r="B37" s="43"/>
      <c r="C37" s="60"/>
      <c r="D37" s="103" t="s">
        <v>80</v>
      </c>
      <c r="E37" s="103"/>
      <c r="F37" s="43"/>
      <c r="G37" s="46"/>
      <c r="H37" s="66"/>
      <c r="I37" s="105" t="s">
        <v>81</v>
      </c>
      <c r="J37" s="103"/>
      <c r="K37" s="49"/>
    </row>
    <row r="38" spans="1:11" ht="14.25" thickBot="1" x14ac:dyDescent="0.2">
      <c r="B38" s="62">
        <v>1</v>
      </c>
      <c r="C38" s="63">
        <v>2</v>
      </c>
      <c r="D38" s="43"/>
      <c r="E38" s="43"/>
      <c r="F38" s="50">
        <v>2</v>
      </c>
      <c r="G38" s="69">
        <v>0</v>
      </c>
      <c r="H38" s="66"/>
      <c r="I38" s="53"/>
      <c r="J38" s="43"/>
      <c r="K38" s="49"/>
    </row>
    <row r="39" spans="1:11" ht="14.25" thickTop="1" x14ac:dyDescent="0.15">
      <c r="B39" s="110" t="s">
        <v>82</v>
      </c>
      <c r="C39" s="103"/>
      <c r="D39" s="65"/>
      <c r="E39" s="54"/>
      <c r="F39" s="103" t="s">
        <v>83</v>
      </c>
      <c r="G39" s="103"/>
      <c r="H39" s="115" t="s">
        <v>84</v>
      </c>
      <c r="I39" s="103"/>
      <c r="J39" s="108" t="s">
        <v>183</v>
      </c>
      <c r="K39" s="109"/>
    </row>
    <row r="41" spans="1:11" x14ac:dyDescent="0.15">
      <c r="A41" s="98" t="s">
        <v>85</v>
      </c>
      <c r="B41" s="98"/>
      <c r="C41" s="98" t="s">
        <v>86</v>
      </c>
      <c r="D41" s="98"/>
      <c r="E41" s="98" t="s">
        <v>87</v>
      </c>
      <c r="F41" s="98"/>
      <c r="G41" s="98" t="s">
        <v>88</v>
      </c>
      <c r="H41" s="98"/>
    </row>
    <row r="42" spans="1:11" x14ac:dyDescent="0.15">
      <c r="A42" s="99" t="s">
        <v>84</v>
      </c>
      <c r="B42" s="100"/>
      <c r="C42" s="99" t="s">
        <v>89</v>
      </c>
      <c r="D42" s="100"/>
      <c r="E42" s="99" t="s">
        <v>90</v>
      </c>
      <c r="F42" s="100"/>
      <c r="G42" s="99" t="s">
        <v>180</v>
      </c>
      <c r="H42" s="100"/>
    </row>
    <row r="43" spans="1:11" x14ac:dyDescent="0.15">
      <c r="A43" s="101"/>
      <c r="B43" s="102"/>
      <c r="C43" s="101"/>
      <c r="D43" s="102"/>
      <c r="E43" s="101"/>
      <c r="F43" s="102"/>
      <c r="G43" s="101"/>
      <c r="H43" s="102"/>
    </row>
    <row r="46" spans="1:11" x14ac:dyDescent="0.15">
      <c r="A46" s="87" t="s">
        <v>91</v>
      </c>
      <c r="H46" t="s">
        <v>92</v>
      </c>
    </row>
    <row r="48" spans="1:11" ht="13.5" customHeight="1" x14ac:dyDescent="0.15">
      <c r="D48" s="99" t="s">
        <v>199</v>
      </c>
      <c r="E48" s="100"/>
      <c r="I48" s="99" t="s">
        <v>198</v>
      </c>
      <c r="J48" s="100"/>
    </row>
    <row r="49" spans="1:11" ht="13.5" customHeight="1" x14ac:dyDescent="0.15">
      <c r="D49" s="101"/>
      <c r="E49" s="102"/>
      <c r="I49" s="101"/>
      <c r="J49" s="102"/>
    </row>
    <row r="50" spans="1:11" ht="14.25" thickBot="1" x14ac:dyDescent="0.2">
      <c r="B50" s="56"/>
      <c r="C50" s="56">
        <v>0</v>
      </c>
      <c r="D50" s="42"/>
      <c r="E50" s="59"/>
      <c r="F50" s="58">
        <v>1</v>
      </c>
      <c r="G50" s="43"/>
      <c r="H50" s="43"/>
      <c r="I50" s="42">
        <v>1</v>
      </c>
      <c r="J50" s="44">
        <v>4</v>
      </c>
      <c r="K50" s="30"/>
    </row>
    <row r="51" spans="1:11" ht="14.25" thickTop="1" x14ac:dyDescent="0.15">
      <c r="B51" s="43"/>
      <c r="C51" s="60"/>
      <c r="D51" s="104" t="s">
        <v>93</v>
      </c>
      <c r="E51" s="103"/>
      <c r="F51" s="43"/>
      <c r="G51" s="46"/>
      <c r="H51" s="48"/>
      <c r="I51" s="105" t="s">
        <v>94</v>
      </c>
      <c r="J51" s="103"/>
      <c r="K51" s="49"/>
    </row>
    <row r="52" spans="1:11" ht="14.25" thickBot="1" x14ac:dyDescent="0.2">
      <c r="B52" s="62">
        <v>1</v>
      </c>
      <c r="C52" s="63">
        <v>6</v>
      </c>
      <c r="D52" s="43"/>
      <c r="E52" s="43"/>
      <c r="F52" s="50">
        <v>3</v>
      </c>
      <c r="G52" s="69">
        <v>1</v>
      </c>
      <c r="H52" s="48"/>
      <c r="I52" s="53"/>
      <c r="J52" s="43"/>
      <c r="K52" s="49"/>
    </row>
    <row r="53" spans="1:11" ht="14.25" thickTop="1" x14ac:dyDescent="0.15">
      <c r="A53" s="70"/>
      <c r="B53" s="110" t="s">
        <v>95</v>
      </c>
      <c r="C53" s="103"/>
      <c r="D53" s="65"/>
      <c r="E53" s="54"/>
      <c r="F53" s="103" t="s">
        <v>96</v>
      </c>
      <c r="G53" s="113"/>
      <c r="H53" s="114" t="s">
        <v>97</v>
      </c>
      <c r="I53" s="103"/>
      <c r="J53" s="108" t="s">
        <v>182</v>
      </c>
      <c r="K53" s="109"/>
    </row>
    <row r="55" spans="1:11" x14ac:dyDescent="0.15">
      <c r="A55" s="98" t="s">
        <v>98</v>
      </c>
      <c r="B55" s="98"/>
      <c r="C55" s="98" t="s">
        <v>99</v>
      </c>
      <c r="D55" s="98"/>
      <c r="E55" s="98" t="s">
        <v>100</v>
      </c>
      <c r="F55" s="98"/>
      <c r="G55" s="98" t="s">
        <v>101</v>
      </c>
      <c r="H55" s="98"/>
    </row>
    <row r="56" spans="1:11" x14ac:dyDescent="0.15">
      <c r="A56" s="99" t="s">
        <v>97</v>
      </c>
      <c r="B56" s="100"/>
      <c r="C56" s="99" t="s">
        <v>102</v>
      </c>
      <c r="D56" s="100"/>
      <c r="E56" s="99" t="s">
        <v>103</v>
      </c>
      <c r="F56" s="100"/>
      <c r="G56" s="99" t="s">
        <v>181</v>
      </c>
      <c r="H56" s="100"/>
    </row>
    <row r="57" spans="1:11" x14ac:dyDescent="0.15">
      <c r="A57" s="101"/>
      <c r="B57" s="102"/>
      <c r="C57" s="101"/>
      <c r="D57" s="102"/>
      <c r="E57" s="101"/>
      <c r="F57" s="102"/>
      <c r="G57" s="101"/>
      <c r="H57" s="102"/>
    </row>
    <row r="61" spans="1:11" x14ac:dyDescent="0.15">
      <c r="A61" s="112"/>
      <c r="B61" s="112"/>
      <c r="C61" s="112"/>
      <c r="D61" s="112"/>
      <c r="E61" s="112"/>
    </row>
    <row r="62" spans="1:11" x14ac:dyDescent="0.15">
      <c r="A62" s="36"/>
      <c r="B62" s="36"/>
      <c r="C62" s="36"/>
      <c r="D62" s="36"/>
      <c r="E62" s="36"/>
    </row>
    <row r="63" spans="1:11" x14ac:dyDescent="0.15">
      <c r="A63" s="87" t="s">
        <v>104</v>
      </c>
      <c r="H63" t="s">
        <v>47</v>
      </c>
    </row>
    <row r="65" spans="1:11" x14ac:dyDescent="0.15">
      <c r="D65" s="99" t="s">
        <v>200</v>
      </c>
      <c r="E65" s="100"/>
      <c r="I65" s="99" t="s">
        <v>201</v>
      </c>
      <c r="J65" s="100"/>
    </row>
    <row r="66" spans="1:11" x14ac:dyDescent="0.15">
      <c r="D66" s="101"/>
      <c r="E66" s="102"/>
      <c r="I66" s="101"/>
      <c r="J66" s="102"/>
    </row>
    <row r="67" spans="1:11" ht="14.25" thickBot="1" x14ac:dyDescent="0.2">
      <c r="B67" s="38"/>
      <c r="C67" s="133">
        <v>1</v>
      </c>
      <c r="D67" s="71"/>
      <c r="E67" s="59"/>
      <c r="F67" s="58">
        <v>3</v>
      </c>
      <c r="G67" s="43"/>
      <c r="H67" s="43"/>
      <c r="I67" s="42">
        <v>0</v>
      </c>
      <c r="J67" s="44">
        <v>1</v>
      </c>
      <c r="K67" s="30"/>
    </row>
    <row r="68" spans="1:11" ht="14.25" thickTop="1" x14ac:dyDescent="0.15">
      <c r="B68" s="54"/>
      <c r="C68" s="72"/>
      <c r="D68" s="103" t="s">
        <v>107</v>
      </c>
      <c r="E68" s="103"/>
      <c r="F68" s="73"/>
      <c r="G68" s="46"/>
      <c r="H68" s="66"/>
      <c r="I68" s="105" t="s">
        <v>94</v>
      </c>
      <c r="J68" s="103"/>
      <c r="K68" s="49"/>
    </row>
    <row r="69" spans="1:11" ht="14.25" thickBot="1" x14ac:dyDescent="0.2">
      <c r="B69" s="50">
        <v>2</v>
      </c>
      <c r="C69" s="45">
        <v>1</v>
      </c>
      <c r="D69" s="43"/>
      <c r="E69" s="43"/>
      <c r="F69" s="74">
        <v>0</v>
      </c>
      <c r="G69" s="63">
        <v>3</v>
      </c>
      <c r="H69" s="66"/>
      <c r="I69" s="53"/>
      <c r="J69" s="43"/>
      <c r="K69" s="49"/>
    </row>
    <row r="70" spans="1:11" ht="14.25" thickTop="1" x14ac:dyDescent="0.15">
      <c r="A70" s="75"/>
      <c r="B70" s="103" t="s">
        <v>108</v>
      </c>
      <c r="C70" s="106"/>
      <c r="D70" s="53"/>
      <c r="E70" s="48"/>
      <c r="F70" s="103" t="s">
        <v>60</v>
      </c>
      <c r="G70" s="104"/>
      <c r="H70" s="111" t="s">
        <v>109</v>
      </c>
      <c r="I70" s="103"/>
      <c r="J70" s="108" t="s">
        <v>209</v>
      </c>
      <c r="K70" s="109"/>
    </row>
    <row r="72" spans="1:11" x14ac:dyDescent="0.15">
      <c r="A72" s="98" t="s">
        <v>110</v>
      </c>
      <c r="B72" s="98"/>
      <c r="C72" s="98" t="s">
        <v>111</v>
      </c>
      <c r="D72" s="98"/>
      <c r="E72" s="98" t="s">
        <v>112</v>
      </c>
      <c r="F72" s="98"/>
      <c r="G72" s="98" t="s">
        <v>113</v>
      </c>
      <c r="H72" s="98"/>
    </row>
    <row r="73" spans="1:11" x14ac:dyDescent="0.15">
      <c r="A73" s="99" t="s">
        <v>114</v>
      </c>
      <c r="B73" s="100"/>
      <c r="C73" s="99" t="s">
        <v>115</v>
      </c>
      <c r="D73" s="100"/>
      <c r="E73" s="99" t="s">
        <v>106</v>
      </c>
      <c r="F73" s="100"/>
      <c r="G73" s="99" t="s">
        <v>105</v>
      </c>
      <c r="H73" s="100"/>
    </row>
    <row r="74" spans="1:11" x14ac:dyDescent="0.15">
      <c r="A74" s="101"/>
      <c r="B74" s="102"/>
      <c r="C74" s="101"/>
      <c r="D74" s="102"/>
      <c r="E74" s="101"/>
      <c r="F74" s="102"/>
      <c r="G74" s="101"/>
      <c r="H74" s="102"/>
    </row>
    <row r="78" spans="1:11" x14ac:dyDescent="0.15">
      <c r="A78" s="87" t="s">
        <v>116</v>
      </c>
      <c r="H78" t="s">
        <v>48</v>
      </c>
    </row>
    <row r="80" spans="1:11" ht="13.5" customHeight="1" x14ac:dyDescent="0.15">
      <c r="D80" s="99" t="s">
        <v>202</v>
      </c>
      <c r="E80" s="100"/>
      <c r="I80" s="99" t="s">
        <v>203</v>
      </c>
      <c r="J80" s="100"/>
    </row>
    <row r="81" spans="1:11" ht="13.5" customHeight="1" x14ac:dyDescent="0.15">
      <c r="D81" s="101"/>
      <c r="E81" s="102"/>
      <c r="I81" s="101"/>
      <c r="J81" s="102"/>
    </row>
    <row r="82" spans="1:11" ht="14.25" thickBot="1" x14ac:dyDescent="0.2">
      <c r="B82" s="38"/>
      <c r="C82" s="56">
        <v>1</v>
      </c>
      <c r="D82" s="45" t="s">
        <v>72</v>
      </c>
      <c r="E82" s="59">
        <v>4</v>
      </c>
      <c r="F82" s="58">
        <v>3</v>
      </c>
      <c r="G82" s="43"/>
      <c r="H82" s="43"/>
      <c r="I82" s="76">
        <v>1</v>
      </c>
      <c r="J82" s="77">
        <v>0</v>
      </c>
      <c r="K82" s="30"/>
    </row>
    <row r="83" spans="1:11" ht="14.25" thickTop="1" x14ac:dyDescent="0.15">
      <c r="B83" s="54"/>
      <c r="C83" s="72"/>
      <c r="D83" s="104" t="s">
        <v>119</v>
      </c>
      <c r="E83" s="103"/>
      <c r="F83" s="78"/>
      <c r="G83" s="43"/>
      <c r="H83" s="54"/>
      <c r="I83" s="103" t="s">
        <v>73</v>
      </c>
      <c r="J83" s="103"/>
      <c r="K83" s="79"/>
    </row>
    <row r="84" spans="1:11" ht="14.25" thickBot="1" x14ac:dyDescent="0.2">
      <c r="B84" s="50">
        <v>2</v>
      </c>
      <c r="C84" s="45">
        <v>0</v>
      </c>
      <c r="D84" s="43"/>
      <c r="E84" s="43"/>
      <c r="F84" s="50">
        <v>2</v>
      </c>
      <c r="G84" s="45">
        <v>1</v>
      </c>
      <c r="H84" s="54"/>
      <c r="I84" s="43"/>
      <c r="J84" s="43"/>
      <c r="K84" s="79"/>
    </row>
    <row r="85" spans="1:11" ht="14.25" thickTop="1" x14ac:dyDescent="0.15">
      <c r="A85" s="75"/>
      <c r="B85" s="103" t="s">
        <v>108</v>
      </c>
      <c r="C85" s="106"/>
      <c r="D85" s="80"/>
      <c r="E85" s="54"/>
      <c r="F85" s="103" t="s">
        <v>60</v>
      </c>
      <c r="G85" s="106"/>
      <c r="H85" s="107" t="s">
        <v>118</v>
      </c>
      <c r="I85" s="103"/>
      <c r="J85" s="108" t="s">
        <v>185</v>
      </c>
      <c r="K85" s="109"/>
    </row>
    <row r="87" spans="1:11" x14ac:dyDescent="0.15">
      <c r="A87" s="98" t="s">
        <v>120</v>
      </c>
      <c r="B87" s="98"/>
      <c r="C87" s="98" t="s">
        <v>121</v>
      </c>
      <c r="D87" s="98"/>
      <c r="E87" s="98" t="s">
        <v>122</v>
      </c>
      <c r="F87" s="98"/>
      <c r="G87" s="98" t="s">
        <v>123</v>
      </c>
      <c r="H87" s="98"/>
    </row>
    <row r="88" spans="1:11" ht="13.5" customHeight="1" x14ac:dyDescent="0.15">
      <c r="A88" s="99" t="s">
        <v>124</v>
      </c>
      <c r="B88" s="100"/>
      <c r="C88" s="99" t="s">
        <v>118</v>
      </c>
      <c r="D88" s="100"/>
      <c r="E88" s="99" t="s">
        <v>117</v>
      </c>
      <c r="F88" s="100"/>
      <c r="G88" s="99" t="s">
        <v>184</v>
      </c>
      <c r="H88" s="100"/>
    </row>
    <row r="89" spans="1:11" ht="13.5" customHeight="1" x14ac:dyDescent="0.15">
      <c r="A89" s="101"/>
      <c r="B89" s="102"/>
      <c r="C89" s="101"/>
      <c r="D89" s="102"/>
      <c r="E89" s="101"/>
      <c r="F89" s="102"/>
      <c r="G89" s="101"/>
      <c r="H89" s="102"/>
    </row>
    <row r="92" spans="1:11" x14ac:dyDescent="0.15">
      <c r="A92" s="87" t="s">
        <v>125</v>
      </c>
      <c r="H92" t="s">
        <v>49</v>
      </c>
    </row>
    <row r="94" spans="1:11" ht="13.5" customHeight="1" x14ac:dyDescent="0.15">
      <c r="D94" s="99" t="s">
        <v>204</v>
      </c>
      <c r="E94" s="100"/>
      <c r="I94" s="99" t="s">
        <v>205</v>
      </c>
      <c r="J94" s="100"/>
    </row>
    <row r="95" spans="1:11" ht="13.5" customHeight="1" x14ac:dyDescent="0.15">
      <c r="D95" s="101"/>
      <c r="E95" s="102"/>
      <c r="I95" s="101"/>
      <c r="J95" s="102"/>
    </row>
    <row r="96" spans="1:11" ht="14.25" thickBot="1" x14ac:dyDescent="0.2">
      <c r="B96" s="38"/>
      <c r="C96" s="81">
        <v>2</v>
      </c>
      <c r="D96" s="82"/>
      <c r="E96" s="83"/>
      <c r="F96" s="42">
        <v>0</v>
      </c>
      <c r="G96" s="43"/>
      <c r="H96" s="43"/>
      <c r="I96" s="42">
        <v>1</v>
      </c>
      <c r="J96" s="44">
        <v>2</v>
      </c>
      <c r="K96" s="30"/>
    </row>
    <row r="97" spans="1:13" ht="14.25" thickTop="1" x14ac:dyDescent="0.15">
      <c r="B97" s="43"/>
      <c r="C97" s="84"/>
      <c r="D97" s="103" t="s">
        <v>119</v>
      </c>
      <c r="E97" s="103"/>
      <c r="F97" s="73"/>
      <c r="G97" s="46"/>
      <c r="H97" s="66"/>
      <c r="I97" s="105" t="s">
        <v>73</v>
      </c>
      <c r="J97" s="103"/>
      <c r="K97" s="49"/>
    </row>
    <row r="98" spans="1:13" ht="14.25" thickBot="1" x14ac:dyDescent="0.2">
      <c r="B98" s="62">
        <v>0</v>
      </c>
      <c r="C98" s="85">
        <v>1</v>
      </c>
      <c r="D98" s="43"/>
      <c r="E98" s="43"/>
      <c r="F98" s="86">
        <v>3</v>
      </c>
      <c r="G98" s="63">
        <v>7</v>
      </c>
      <c r="H98" s="66"/>
      <c r="I98" s="53"/>
      <c r="J98" s="43"/>
      <c r="K98" s="49"/>
    </row>
    <row r="99" spans="1:13" ht="14.25" thickTop="1" x14ac:dyDescent="0.15">
      <c r="A99" s="70"/>
      <c r="B99" s="103" t="s">
        <v>59</v>
      </c>
      <c r="C99" s="103"/>
      <c r="D99" s="65"/>
      <c r="E99" s="48"/>
      <c r="F99" s="110" t="s">
        <v>60</v>
      </c>
      <c r="G99" s="103"/>
      <c r="H99" s="111" t="s">
        <v>127</v>
      </c>
      <c r="I99" s="103"/>
      <c r="J99" s="108" t="s">
        <v>128</v>
      </c>
      <c r="K99" s="109"/>
    </row>
    <row r="101" spans="1:13" x14ac:dyDescent="0.15">
      <c r="A101" s="98" t="s">
        <v>129</v>
      </c>
      <c r="B101" s="98"/>
      <c r="C101" s="98" t="s">
        <v>130</v>
      </c>
      <c r="D101" s="98"/>
      <c r="E101" s="98" t="s">
        <v>131</v>
      </c>
      <c r="F101" s="98"/>
      <c r="G101" s="98" t="s">
        <v>132</v>
      </c>
      <c r="H101" s="98"/>
      <c r="M101" s="30"/>
    </row>
    <row r="102" spans="1:13" x14ac:dyDescent="0.15">
      <c r="A102" s="99" t="s">
        <v>127</v>
      </c>
      <c r="B102" s="100"/>
      <c r="C102" s="99" t="s">
        <v>126</v>
      </c>
      <c r="D102" s="100"/>
      <c r="E102" s="99" t="s">
        <v>45</v>
      </c>
      <c r="F102" s="100"/>
      <c r="G102" s="99" t="s">
        <v>186</v>
      </c>
      <c r="H102" s="100"/>
    </row>
    <row r="103" spans="1:13" x14ac:dyDescent="0.15">
      <c r="A103" s="101"/>
      <c r="B103" s="102"/>
      <c r="C103" s="101"/>
      <c r="D103" s="102"/>
      <c r="E103" s="101"/>
      <c r="F103" s="102"/>
      <c r="G103" s="101"/>
      <c r="H103" s="102"/>
    </row>
    <row r="106" spans="1:13" x14ac:dyDescent="0.15">
      <c r="A106" s="87" t="s">
        <v>133</v>
      </c>
      <c r="H106" t="s">
        <v>50</v>
      </c>
    </row>
    <row r="108" spans="1:13" ht="13.5" customHeight="1" x14ac:dyDescent="0.15">
      <c r="D108" s="99" t="s">
        <v>206</v>
      </c>
      <c r="E108" s="100"/>
      <c r="I108" s="99" t="s">
        <v>207</v>
      </c>
      <c r="J108" s="100"/>
    </row>
    <row r="109" spans="1:13" ht="13.5" customHeight="1" x14ac:dyDescent="0.15">
      <c r="D109" s="101"/>
      <c r="E109" s="102"/>
      <c r="I109" s="101"/>
      <c r="J109" s="102"/>
    </row>
    <row r="110" spans="1:13" ht="14.25" thickBot="1" x14ac:dyDescent="0.2">
      <c r="B110" s="38"/>
      <c r="C110" s="45">
        <v>0</v>
      </c>
      <c r="D110" s="71"/>
      <c r="E110" s="59"/>
      <c r="F110" s="58">
        <v>4</v>
      </c>
      <c r="G110" s="43"/>
      <c r="H110" s="43"/>
      <c r="I110" s="42">
        <v>0</v>
      </c>
      <c r="J110" s="44">
        <v>4</v>
      </c>
      <c r="K110" s="30"/>
    </row>
    <row r="111" spans="1:13" ht="14.25" thickTop="1" x14ac:dyDescent="0.15">
      <c r="B111" s="43"/>
      <c r="C111" s="84"/>
      <c r="D111" s="103" t="s">
        <v>93</v>
      </c>
      <c r="E111" s="104"/>
      <c r="F111" s="78"/>
      <c r="G111" s="43"/>
      <c r="H111" s="48"/>
      <c r="I111" s="105" t="s">
        <v>134</v>
      </c>
      <c r="J111" s="103"/>
      <c r="K111" s="49"/>
    </row>
    <row r="112" spans="1:13" ht="14.25" thickBot="1" x14ac:dyDescent="0.2">
      <c r="B112" s="62">
        <v>0</v>
      </c>
      <c r="C112" s="85">
        <v>10</v>
      </c>
      <c r="D112" s="43"/>
      <c r="E112" s="43"/>
      <c r="F112" s="50">
        <v>7</v>
      </c>
      <c r="G112" s="45">
        <v>0</v>
      </c>
      <c r="H112" s="48"/>
      <c r="I112" s="53"/>
      <c r="J112" s="43"/>
      <c r="K112" s="49"/>
    </row>
    <row r="113" spans="1:11" ht="14.25" thickTop="1" x14ac:dyDescent="0.15">
      <c r="A113" s="70"/>
      <c r="B113" s="103" t="s">
        <v>135</v>
      </c>
      <c r="C113" s="103"/>
      <c r="D113" s="65"/>
      <c r="E113" s="54"/>
      <c r="F113" s="103" t="s">
        <v>136</v>
      </c>
      <c r="G113" s="106"/>
      <c r="H113" s="107" t="s">
        <v>187</v>
      </c>
      <c r="I113" s="103"/>
      <c r="J113" s="108" t="s">
        <v>188</v>
      </c>
      <c r="K113" s="109"/>
    </row>
    <row r="115" spans="1:11" x14ac:dyDescent="0.15">
      <c r="A115" s="98" t="s">
        <v>137</v>
      </c>
      <c r="B115" s="98"/>
      <c r="C115" s="98" t="s">
        <v>138</v>
      </c>
      <c r="D115" s="98"/>
      <c r="E115" s="98" t="s">
        <v>139</v>
      </c>
      <c r="F115" s="98"/>
      <c r="G115" s="98" t="s">
        <v>140</v>
      </c>
      <c r="H115" s="98"/>
    </row>
    <row r="116" spans="1:11" x14ac:dyDescent="0.15">
      <c r="A116" s="99" t="s">
        <v>187</v>
      </c>
      <c r="B116" s="100"/>
      <c r="C116" s="99" t="s">
        <v>41</v>
      </c>
      <c r="D116" s="100"/>
      <c r="E116" s="99" t="s">
        <v>46</v>
      </c>
      <c r="F116" s="100"/>
      <c r="G116" s="99" t="s">
        <v>189</v>
      </c>
      <c r="H116" s="100"/>
    </row>
    <row r="117" spans="1:11" x14ac:dyDescent="0.15">
      <c r="A117" s="101"/>
      <c r="B117" s="102"/>
      <c r="C117" s="101"/>
      <c r="D117" s="102"/>
      <c r="E117" s="101"/>
      <c r="F117" s="102"/>
      <c r="G117" s="101"/>
      <c r="H117" s="102"/>
    </row>
  </sheetData>
  <mergeCells count="132">
    <mergeCell ref="B10:C10"/>
    <mergeCell ref="F10:G10"/>
    <mergeCell ref="H10:I10"/>
    <mergeCell ref="J10:K10"/>
    <mergeCell ref="A12:B12"/>
    <mergeCell ref="C12:D12"/>
    <mergeCell ref="E12:F12"/>
    <mergeCell ref="G12:H12"/>
    <mergeCell ref="A1:E1"/>
    <mergeCell ref="C5:F6"/>
    <mergeCell ref="G5:H6"/>
    <mergeCell ref="I5:J6"/>
    <mergeCell ref="D8:E8"/>
    <mergeCell ref="I8:J8"/>
    <mergeCell ref="A5:B6"/>
    <mergeCell ref="D23:E23"/>
    <mergeCell ref="I23:J23"/>
    <mergeCell ref="B25:C25"/>
    <mergeCell ref="F25:G25"/>
    <mergeCell ref="H25:I25"/>
    <mergeCell ref="J25:K25"/>
    <mergeCell ref="A13:B14"/>
    <mergeCell ref="C13:D14"/>
    <mergeCell ref="E13:F14"/>
    <mergeCell ref="G13:H14"/>
    <mergeCell ref="D20:E21"/>
    <mergeCell ref="I20:J21"/>
    <mergeCell ref="D34:E35"/>
    <mergeCell ref="I34:J35"/>
    <mergeCell ref="D37:E37"/>
    <mergeCell ref="I37:J37"/>
    <mergeCell ref="B39:C39"/>
    <mergeCell ref="F39:G39"/>
    <mergeCell ref="H39:I39"/>
    <mergeCell ref="J39:K39"/>
    <mergeCell ref="A27:B27"/>
    <mergeCell ref="C27:D27"/>
    <mergeCell ref="E27:F27"/>
    <mergeCell ref="G27:H27"/>
    <mergeCell ref="A28:B29"/>
    <mergeCell ref="C28:D29"/>
    <mergeCell ref="E28:F29"/>
    <mergeCell ref="G28:H29"/>
    <mergeCell ref="I48:J49"/>
    <mergeCell ref="D51:E51"/>
    <mergeCell ref="I51:J51"/>
    <mergeCell ref="B53:C53"/>
    <mergeCell ref="F53:G53"/>
    <mergeCell ref="H53:I53"/>
    <mergeCell ref="J53:K53"/>
    <mergeCell ref="A41:B41"/>
    <mergeCell ref="C41:D41"/>
    <mergeCell ref="E41:F41"/>
    <mergeCell ref="G41:H41"/>
    <mergeCell ref="A42:B43"/>
    <mergeCell ref="C42:D43"/>
    <mergeCell ref="E42:F43"/>
    <mergeCell ref="G42:H43"/>
    <mergeCell ref="A55:B55"/>
    <mergeCell ref="C55:D55"/>
    <mergeCell ref="E55:F55"/>
    <mergeCell ref="G55:H55"/>
    <mergeCell ref="A56:B57"/>
    <mergeCell ref="C56:D57"/>
    <mergeCell ref="E56:F57"/>
    <mergeCell ref="G56:H57"/>
    <mergeCell ref="D48:E49"/>
    <mergeCell ref="A61:E61"/>
    <mergeCell ref="D65:E66"/>
    <mergeCell ref="I65:J66"/>
    <mergeCell ref="D68:E68"/>
    <mergeCell ref="I68:J68"/>
    <mergeCell ref="B70:C70"/>
    <mergeCell ref="F70:G70"/>
    <mergeCell ref="H70:I70"/>
    <mergeCell ref="J70:K70"/>
    <mergeCell ref="D80:E81"/>
    <mergeCell ref="I80:J81"/>
    <mergeCell ref="D83:E83"/>
    <mergeCell ref="I83:J83"/>
    <mergeCell ref="B85:C85"/>
    <mergeCell ref="F85:G85"/>
    <mergeCell ref="H85:I85"/>
    <mergeCell ref="J85:K85"/>
    <mergeCell ref="A72:B72"/>
    <mergeCell ref="C72:D72"/>
    <mergeCell ref="E72:F72"/>
    <mergeCell ref="G72:H72"/>
    <mergeCell ref="A73:B74"/>
    <mergeCell ref="C73:D74"/>
    <mergeCell ref="E73:F74"/>
    <mergeCell ref="G73:H74"/>
    <mergeCell ref="D94:E95"/>
    <mergeCell ref="I94:J95"/>
    <mergeCell ref="D97:E97"/>
    <mergeCell ref="I97:J97"/>
    <mergeCell ref="B99:C99"/>
    <mergeCell ref="F99:G99"/>
    <mergeCell ref="H99:I99"/>
    <mergeCell ref="J99:K99"/>
    <mergeCell ref="A87:B87"/>
    <mergeCell ref="C87:D87"/>
    <mergeCell ref="E87:F87"/>
    <mergeCell ref="G87:H87"/>
    <mergeCell ref="A88:B89"/>
    <mergeCell ref="C88:D89"/>
    <mergeCell ref="E88:F89"/>
    <mergeCell ref="G88:H89"/>
    <mergeCell ref="I108:J109"/>
    <mergeCell ref="D111:E111"/>
    <mergeCell ref="I111:J111"/>
    <mergeCell ref="B113:C113"/>
    <mergeCell ref="F113:G113"/>
    <mergeCell ref="H113:I113"/>
    <mergeCell ref="J113:K113"/>
    <mergeCell ref="A101:B101"/>
    <mergeCell ref="C101:D101"/>
    <mergeCell ref="E101:F101"/>
    <mergeCell ref="G101:H101"/>
    <mergeCell ref="A102:B103"/>
    <mergeCell ref="C102:D103"/>
    <mergeCell ref="E102:F103"/>
    <mergeCell ref="G102:H103"/>
    <mergeCell ref="A115:B115"/>
    <mergeCell ref="C115:D115"/>
    <mergeCell ref="E115:F115"/>
    <mergeCell ref="G115:H115"/>
    <mergeCell ref="A116:B117"/>
    <mergeCell ref="C116:D117"/>
    <mergeCell ref="E116:F117"/>
    <mergeCell ref="G116:H117"/>
    <mergeCell ref="D108:E109"/>
  </mergeCells>
  <phoneticPr fontId="1"/>
  <pageMargins left="0.56000000000000005" right="0.55000000000000004" top="0.83" bottom="0.75" header="0.3" footer="0.3"/>
  <pageSetup paperSize="9" scale="97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１次リーグ結果</vt:lpstr>
      <vt:lpstr>２次リーグ結果</vt:lpstr>
      <vt:lpstr>決勝トーナメント結果</vt:lpstr>
      <vt:lpstr>'１次リーグ結果'!Print_Area</vt:lpstr>
      <vt:lpstr>'２次リーグ結果'!Print_Area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2017-05-06T11:10:12Z</cp:lastPrinted>
  <dcterms:created xsi:type="dcterms:W3CDTF">2017-05-03T15:21:36Z</dcterms:created>
  <dcterms:modified xsi:type="dcterms:W3CDTF">2017-05-14T05:18:49Z</dcterms:modified>
</cp:coreProperties>
</file>