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9612"/>
  </bookViews>
  <sheets>
    <sheet name="上位ブロック" sheetId="1" r:id="rId1"/>
    <sheet name="下位ブロック" sheetId="2" r:id="rId2"/>
  </sheets>
  <definedNames>
    <definedName name="_xlnm.Print_Area" localSheetId="1">下位ブロック!$A$1:$V$28</definedName>
    <definedName name="_xlnm.Print_Area" localSheetId="0">上位ブロック!$A$1:$V$28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AE29" i="2" l="1"/>
  <c r="AD29" i="2"/>
  <c r="F27" i="2" s="1"/>
  <c r="Z29" i="2"/>
  <c r="J26" i="2" s="1"/>
  <c r="Y29" i="2"/>
  <c r="AE28" i="2"/>
  <c r="AD28" i="2"/>
  <c r="B28" i="2" s="1"/>
  <c r="Z28" i="2"/>
  <c r="N25" i="2" s="1"/>
  <c r="Y28" i="2"/>
  <c r="M28" i="2"/>
  <c r="K28" i="2"/>
  <c r="Q27" i="2" s="1"/>
  <c r="I28" i="2"/>
  <c r="G28" i="2"/>
  <c r="AE27" i="2"/>
  <c r="AD27" i="2"/>
  <c r="N26" i="2" s="1"/>
  <c r="Z27" i="2"/>
  <c r="F28" i="2" s="1"/>
  <c r="Y27" i="2"/>
  <c r="O27" i="2"/>
  <c r="AE26" i="2"/>
  <c r="AD26" i="2"/>
  <c r="B27" i="2" s="1"/>
  <c r="Z26" i="2"/>
  <c r="J25" i="2" s="1"/>
  <c r="Y26" i="2"/>
  <c r="Q26" i="2"/>
  <c r="O26" i="2"/>
  <c r="M26" i="2"/>
  <c r="G27" i="2" s="1"/>
  <c r="K26" i="2"/>
  <c r="I27" i="2" s="1"/>
  <c r="AE25" i="2"/>
  <c r="AD25" i="2"/>
  <c r="N27" i="2" s="1"/>
  <c r="Z25" i="2"/>
  <c r="J28" i="2" s="1"/>
  <c r="Y25" i="2"/>
  <c r="Q25" i="2"/>
  <c r="C28" i="2" s="1"/>
  <c r="O25" i="2"/>
  <c r="E28" i="2" s="1"/>
  <c r="M25" i="2"/>
  <c r="C27" i="2" s="1"/>
  <c r="K25" i="2"/>
  <c r="E27" i="2" s="1"/>
  <c r="I25" i="2"/>
  <c r="C26" i="2" s="1"/>
  <c r="G25" i="2"/>
  <c r="E26" i="2" s="1"/>
  <c r="AE24" i="2"/>
  <c r="AD24" i="2"/>
  <c r="B26" i="2" s="1"/>
  <c r="Z24" i="2"/>
  <c r="F25" i="2" s="1"/>
  <c r="Y24" i="2"/>
  <c r="N24" i="2"/>
  <c r="J24" i="2"/>
  <c r="F24" i="2"/>
  <c r="B24" i="2"/>
  <c r="X23" i="2"/>
  <c r="AE22" i="2"/>
  <c r="AD22" i="2"/>
  <c r="F20" i="2" s="1"/>
  <c r="Z22" i="2"/>
  <c r="J19" i="2" s="1"/>
  <c r="Y22" i="2"/>
  <c r="AE21" i="2"/>
  <c r="AD21" i="2"/>
  <c r="B21" i="2" s="1"/>
  <c r="Z21" i="2"/>
  <c r="N18" i="2" s="1"/>
  <c r="Y21" i="2"/>
  <c r="M21" i="2"/>
  <c r="O20" i="2" s="1"/>
  <c r="K21" i="2"/>
  <c r="Q20" i="2" s="1"/>
  <c r="I21" i="2"/>
  <c r="G21" i="2"/>
  <c r="AE20" i="2"/>
  <c r="AD20" i="2"/>
  <c r="N19" i="2" s="1"/>
  <c r="Z20" i="2"/>
  <c r="F21" i="2" s="1"/>
  <c r="Y20" i="2"/>
  <c r="AE19" i="2"/>
  <c r="AD19" i="2"/>
  <c r="B20" i="2" s="1"/>
  <c r="Z19" i="2"/>
  <c r="J18" i="2" s="1"/>
  <c r="Y19" i="2"/>
  <c r="Q19" i="2"/>
  <c r="O19" i="2"/>
  <c r="M19" i="2"/>
  <c r="G20" i="2" s="1"/>
  <c r="K19" i="2"/>
  <c r="I20" i="2" s="1"/>
  <c r="AE18" i="2"/>
  <c r="AD18" i="2"/>
  <c r="N20" i="2" s="1"/>
  <c r="Z18" i="2"/>
  <c r="J21" i="2" s="1"/>
  <c r="Y18" i="2"/>
  <c r="Q18" i="2"/>
  <c r="C21" i="2" s="1"/>
  <c r="O18" i="2"/>
  <c r="E21" i="2" s="1"/>
  <c r="M18" i="2"/>
  <c r="C20" i="2" s="1"/>
  <c r="K18" i="2"/>
  <c r="E20" i="2" s="1"/>
  <c r="I18" i="2"/>
  <c r="C19" i="2" s="1"/>
  <c r="G18" i="2"/>
  <c r="AE17" i="2"/>
  <c r="AD17" i="2"/>
  <c r="B19" i="2" s="1"/>
  <c r="Z17" i="2"/>
  <c r="F18" i="2" s="1"/>
  <c r="Y17" i="2"/>
  <c r="N17" i="2"/>
  <c r="J17" i="2"/>
  <c r="F17" i="2"/>
  <c r="B17" i="2"/>
  <c r="X16" i="2"/>
  <c r="AE15" i="2"/>
  <c r="AD15" i="2"/>
  <c r="F13" i="2" s="1"/>
  <c r="Z15" i="2"/>
  <c r="J12" i="2" s="1"/>
  <c r="Y15" i="2"/>
  <c r="AE14" i="2"/>
  <c r="AD14" i="2"/>
  <c r="B14" i="2" s="1"/>
  <c r="Z14" i="2"/>
  <c r="N11" i="2" s="1"/>
  <c r="Y14" i="2"/>
  <c r="M14" i="2"/>
  <c r="O13" i="2" s="1"/>
  <c r="I14" i="2"/>
  <c r="O12" i="2" s="1"/>
  <c r="G14" i="2"/>
  <c r="Q12" i="2" s="1"/>
  <c r="AE13" i="2"/>
  <c r="AD13" i="2"/>
  <c r="N12" i="2" s="1"/>
  <c r="Z13" i="2"/>
  <c r="F14" i="2" s="1"/>
  <c r="Y13" i="2"/>
  <c r="Q13" i="2"/>
  <c r="AE12" i="2"/>
  <c r="AD12" i="2"/>
  <c r="B13" i="2" s="1"/>
  <c r="Z12" i="2"/>
  <c r="J11" i="2" s="1"/>
  <c r="Y12" i="2"/>
  <c r="M12" i="2"/>
  <c r="G13" i="2" s="1"/>
  <c r="K12" i="2"/>
  <c r="I13" i="2" s="1"/>
  <c r="AE11" i="2"/>
  <c r="AD11" i="2"/>
  <c r="N13" i="2" s="1"/>
  <c r="Z11" i="2"/>
  <c r="J14" i="2" s="1"/>
  <c r="Y11" i="2"/>
  <c r="Q11" i="2"/>
  <c r="C14" i="2" s="1"/>
  <c r="O11" i="2"/>
  <c r="E14" i="2" s="1"/>
  <c r="M11" i="2"/>
  <c r="C13" i="2" s="1"/>
  <c r="K11" i="2"/>
  <c r="E13" i="2" s="1"/>
  <c r="I11" i="2"/>
  <c r="C12" i="2" s="1"/>
  <c r="G11" i="2"/>
  <c r="E12" i="2" s="1"/>
  <c r="AE10" i="2"/>
  <c r="AD10" i="2"/>
  <c r="B12" i="2" s="1"/>
  <c r="Z10" i="2"/>
  <c r="F11" i="2" s="1"/>
  <c r="Y10" i="2"/>
  <c r="N10" i="2"/>
  <c r="J10" i="2"/>
  <c r="F10" i="2"/>
  <c r="B10" i="2"/>
  <c r="X9" i="2"/>
  <c r="AE8" i="2"/>
  <c r="AD8" i="2"/>
  <c r="F6" i="2" s="1"/>
  <c r="Z8" i="2"/>
  <c r="J5" i="2" s="1"/>
  <c r="Y8" i="2"/>
  <c r="AE7" i="2"/>
  <c r="AD7" i="2"/>
  <c r="B7" i="2" s="1"/>
  <c r="Z7" i="2"/>
  <c r="N4" i="2" s="1"/>
  <c r="Y7" i="2"/>
  <c r="M7" i="2"/>
  <c r="K7" i="2"/>
  <c r="Q6" i="2" s="1"/>
  <c r="I7" i="2"/>
  <c r="G7" i="2"/>
  <c r="AE6" i="2"/>
  <c r="AD6" i="2"/>
  <c r="N5" i="2" s="1"/>
  <c r="Z6" i="2"/>
  <c r="F7" i="2" s="1"/>
  <c r="Y6" i="2"/>
  <c r="O6" i="2"/>
  <c r="AE5" i="2"/>
  <c r="AD5" i="2"/>
  <c r="B6" i="2" s="1"/>
  <c r="Z5" i="2"/>
  <c r="J4" i="2" s="1"/>
  <c r="Y5" i="2"/>
  <c r="Q5" i="2"/>
  <c r="O5" i="2"/>
  <c r="M5" i="2"/>
  <c r="G6" i="2" s="1"/>
  <c r="K5" i="2"/>
  <c r="I6" i="2" s="1"/>
  <c r="AE4" i="2"/>
  <c r="AD4" i="2"/>
  <c r="N6" i="2" s="1"/>
  <c r="Z4" i="2"/>
  <c r="J7" i="2" s="1"/>
  <c r="Y4" i="2"/>
  <c r="Q4" i="2"/>
  <c r="C7" i="2" s="1"/>
  <c r="O4" i="2"/>
  <c r="E7" i="2" s="1"/>
  <c r="M4" i="2"/>
  <c r="C6" i="2" s="1"/>
  <c r="K4" i="2"/>
  <c r="E6" i="2" s="1"/>
  <c r="I4" i="2"/>
  <c r="C5" i="2" s="1"/>
  <c r="G4" i="2"/>
  <c r="AE3" i="2"/>
  <c r="AD3" i="2"/>
  <c r="B5" i="2" s="1"/>
  <c r="Z3" i="2"/>
  <c r="F4" i="2" s="1"/>
  <c r="Y3" i="2"/>
  <c r="N3" i="2"/>
  <c r="J3" i="2"/>
  <c r="F3" i="2"/>
  <c r="B3" i="2"/>
  <c r="X2" i="2"/>
  <c r="U4" i="2" l="1"/>
  <c r="U26" i="2"/>
  <c r="R25" i="2"/>
  <c r="U18" i="2"/>
  <c r="U13" i="2"/>
  <c r="S7" i="2"/>
  <c r="U7" i="2"/>
  <c r="R11" i="2"/>
  <c r="S11" i="2"/>
  <c r="U11" i="2"/>
  <c r="R14" i="2"/>
  <c r="R13" i="2"/>
  <c r="S13" i="2"/>
  <c r="E5" i="2"/>
  <c r="S5" i="2" s="1"/>
  <c r="U6" i="2"/>
  <c r="S6" i="2"/>
  <c r="U12" i="2"/>
  <c r="E19" i="2"/>
  <c r="S19" i="2" s="1"/>
  <c r="U20" i="2"/>
  <c r="S20" i="2"/>
  <c r="U21" i="2"/>
  <c r="S26" i="2"/>
  <c r="R26" i="2"/>
  <c r="U28" i="2"/>
  <c r="S28" i="2"/>
  <c r="R28" i="2"/>
  <c r="S4" i="2"/>
  <c r="R4" i="2"/>
  <c r="R5" i="2"/>
  <c r="R6" i="2"/>
  <c r="R7" i="2"/>
  <c r="S12" i="2"/>
  <c r="R12" i="2"/>
  <c r="T12" i="2" s="1"/>
  <c r="U14" i="2"/>
  <c r="S14" i="2"/>
  <c r="S18" i="2"/>
  <c r="R18" i="2"/>
  <c r="R19" i="2"/>
  <c r="T19" i="2" s="1"/>
  <c r="R20" i="2"/>
  <c r="R21" i="2"/>
  <c r="T21" i="2" s="1"/>
  <c r="S21" i="2"/>
  <c r="U27" i="2"/>
  <c r="R27" i="2"/>
  <c r="S27" i="2"/>
  <c r="S25" i="2"/>
  <c r="T25" i="2" s="1"/>
  <c r="U25" i="2"/>
  <c r="X9" i="1"/>
  <c r="X16" i="1"/>
  <c r="X23" i="1"/>
  <c r="X2" i="1"/>
  <c r="AE29" i="1"/>
  <c r="AD29" i="1"/>
  <c r="F27" i="1" s="1"/>
  <c r="Z29" i="1"/>
  <c r="J26" i="1" s="1"/>
  <c r="Y29" i="1"/>
  <c r="AE28" i="1"/>
  <c r="AD28" i="1"/>
  <c r="B28" i="1" s="1"/>
  <c r="Z28" i="1"/>
  <c r="N25" i="1" s="1"/>
  <c r="Y28" i="1"/>
  <c r="M28" i="1"/>
  <c r="O27" i="1" s="1"/>
  <c r="K28" i="1"/>
  <c r="I28" i="1"/>
  <c r="O26" i="1" s="1"/>
  <c r="G28" i="1"/>
  <c r="AE27" i="1"/>
  <c r="AD27" i="1"/>
  <c r="N26" i="1" s="1"/>
  <c r="Z27" i="1"/>
  <c r="F28" i="1" s="1"/>
  <c r="Y27" i="1"/>
  <c r="Q27" i="1"/>
  <c r="AE26" i="1"/>
  <c r="AD26" i="1"/>
  <c r="B27" i="1" s="1"/>
  <c r="Z26" i="1"/>
  <c r="J25" i="1" s="1"/>
  <c r="Y26" i="1"/>
  <c r="Q26" i="1"/>
  <c r="M26" i="1"/>
  <c r="G27" i="1" s="1"/>
  <c r="K26" i="1"/>
  <c r="I27" i="1" s="1"/>
  <c r="AE25" i="1"/>
  <c r="AD25" i="1"/>
  <c r="N27" i="1" s="1"/>
  <c r="Z25" i="1"/>
  <c r="J28" i="1" s="1"/>
  <c r="Y25" i="1"/>
  <c r="Q25" i="1"/>
  <c r="C28" i="1" s="1"/>
  <c r="O25" i="1"/>
  <c r="E28" i="1" s="1"/>
  <c r="M25" i="1"/>
  <c r="C27" i="1" s="1"/>
  <c r="K25" i="1"/>
  <c r="E27" i="1" s="1"/>
  <c r="I25" i="1"/>
  <c r="C26" i="1" s="1"/>
  <c r="G25" i="1"/>
  <c r="E26" i="1" s="1"/>
  <c r="AE24" i="1"/>
  <c r="AD24" i="1"/>
  <c r="B26" i="1" s="1"/>
  <c r="Z24" i="1"/>
  <c r="F25" i="1" s="1"/>
  <c r="Y24" i="1"/>
  <c r="N24" i="1"/>
  <c r="J24" i="1"/>
  <c r="F24" i="1"/>
  <c r="AE22" i="1"/>
  <c r="AD22" i="1"/>
  <c r="F20" i="1" s="1"/>
  <c r="Z22" i="1"/>
  <c r="J19" i="1" s="1"/>
  <c r="Y22" i="1"/>
  <c r="AE21" i="1"/>
  <c r="AD21" i="1"/>
  <c r="B21" i="1" s="1"/>
  <c r="S21" i="1" s="1"/>
  <c r="Z21" i="1"/>
  <c r="N18" i="1" s="1"/>
  <c r="Y21" i="1"/>
  <c r="M21" i="1"/>
  <c r="O20" i="1" s="1"/>
  <c r="K21" i="1"/>
  <c r="I21" i="1"/>
  <c r="G21" i="1"/>
  <c r="AE20" i="1"/>
  <c r="AD20" i="1"/>
  <c r="N19" i="1" s="1"/>
  <c r="Z20" i="1"/>
  <c r="F21" i="1" s="1"/>
  <c r="Y20" i="1"/>
  <c r="Q20" i="1"/>
  <c r="AE19" i="1"/>
  <c r="AD19" i="1"/>
  <c r="B20" i="1" s="1"/>
  <c r="Z19" i="1"/>
  <c r="J18" i="1" s="1"/>
  <c r="Y19" i="1"/>
  <c r="Q19" i="1"/>
  <c r="O19" i="1"/>
  <c r="M19" i="1"/>
  <c r="G20" i="1" s="1"/>
  <c r="K19" i="1"/>
  <c r="I20" i="1" s="1"/>
  <c r="AE18" i="1"/>
  <c r="AD18" i="1"/>
  <c r="N20" i="1" s="1"/>
  <c r="Z18" i="1"/>
  <c r="J21" i="1" s="1"/>
  <c r="Y18" i="1"/>
  <c r="Q18" i="1"/>
  <c r="C21" i="1" s="1"/>
  <c r="O18" i="1"/>
  <c r="E21" i="1" s="1"/>
  <c r="M18" i="1"/>
  <c r="C20" i="1" s="1"/>
  <c r="K18" i="1"/>
  <c r="E20" i="1" s="1"/>
  <c r="I18" i="1"/>
  <c r="C19" i="1" s="1"/>
  <c r="G18" i="1"/>
  <c r="E19" i="1" s="1"/>
  <c r="AE17" i="1"/>
  <c r="AD17" i="1"/>
  <c r="B19" i="1" s="1"/>
  <c r="Z17" i="1"/>
  <c r="F18" i="1" s="1"/>
  <c r="Y17" i="1"/>
  <c r="N17" i="1"/>
  <c r="J17" i="1"/>
  <c r="F17" i="1"/>
  <c r="B17" i="1"/>
  <c r="AE15" i="1"/>
  <c r="AD15" i="1"/>
  <c r="F13" i="1" s="1"/>
  <c r="Z15" i="1"/>
  <c r="J12" i="1" s="1"/>
  <c r="Y15" i="1"/>
  <c r="AE14" i="1"/>
  <c r="AD14" i="1"/>
  <c r="B14" i="1" s="1"/>
  <c r="S14" i="1" s="1"/>
  <c r="Z14" i="1"/>
  <c r="N11" i="1" s="1"/>
  <c r="Y14" i="1"/>
  <c r="M14" i="1"/>
  <c r="K14" i="1"/>
  <c r="Q13" i="1" s="1"/>
  <c r="I14" i="1"/>
  <c r="O12" i="1" s="1"/>
  <c r="G14" i="1"/>
  <c r="AE13" i="1"/>
  <c r="AD13" i="1"/>
  <c r="N12" i="1" s="1"/>
  <c r="Z13" i="1"/>
  <c r="F14" i="1" s="1"/>
  <c r="Y13" i="1"/>
  <c r="O13" i="1"/>
  <c r="AE12" i="1"/>
  <c r="AD12" i="1"/>
  <c r="B13" i="1" s="1"/>
  <c r="Z12" i="1"/>
  <c r="J11" i="1" s="1"/>
  <c r="Y12" i="1"/>
  <c r="Q12" i="1"/>
  <c r="M12" i="1"/>
  <c r="G13" i="1" s="1"/>
  <c r="K12" i="1"/>
  <c r="I13" i="1" s="1"/>
  <c r="AE11" i="1"/>
  <c r="AD11" i="1"/>
  <c r="N13" i="1" s="1"/>
  <c r="Z11" i="1"/>
  <c r="J14" i="1" s="1"/>
  <c r="Y11" i="1"/>
  <c r="Q11" i="1"/>
  <c r="C14" i="1" s="1"/>
  <c r="O11" i="1"/>
  <c r="E14" i="1" s="1"/>
  <c r="M11" i="1"/>
  <c r="C13" i="1" s="1"/>
  <c r="K11" i="1"/>
  <c r="E13" i="1" s="1"/>
  <c r="I11" i="1"/>
  <c r="C12" i="1" s="1"/>
  <c r="G11" i="1"/>
  <c r="E12" i="1" s="1"/>
  <c r="AE10" i="1"/>
  <c r="AD10" i="1"/>
  <c r="B12" i="1" s="1"/>
  <c r="Z10" i="1"/>
  <c r="F11" i="1" s="1"/>
  <c r="Y10" i="1"/>
  <c r="N10" i="1"/>
  <c r="J10" i="1"/>
  <c r="F10" i="1"/>
  <c r="B10" i="1"/>
  <c r="K7" i="1"/>
  <c r="Q6" i="1" s="1"/>
  <c r="M7" i="1"/>
  <c r="O6" i="1" s="1"/>
  <c r="AD4" i="1"/>
  <c r="N6" i="1" s="1"/>
  <c r="AD5" i="1"/>
  <c r="B6" i="1" s="1"/>
  <c r="AD6" i="1"/>
  <c r="N5" i="1" s="1"/>
  <c r="AD7" i="1"/>
  <c r="B7" i="1" s="1"/>
  <c r="AD8" i="1"/>
  <c r="F6" i="1" s="1"/>
  <c r="AD3" i="1"/>
  <c r="B5" i="1" s="1"/>
  <c r="Z4" i="1"/>
  <c r="J7" i="1" s="1"/>
  <c r="Z5" i="1"/>
  <c r="J4" i="1" s="1"/>
  <c r="Z6" i="1"/>
  <c r="F7" i="1" s="1"/>
  <c r="Z7" i="1"/>
  <c r="N4" i="1" s="1"/>
  <c r="Z8" i="1"/>
  <c r="J5" i="1" s="1"/>
  <c r="Z3" i="1"/>
  <c r="F4" i="1" s="1"/>
  <c r="M5" i="1"/>
  <c r="G6" i="1" s="1"/>
  <c r="K5" i="1"/>
  <c r="I6" i="1" s="1"/>
  <c r="Q4" i="1"/>
  <c r="C7" i="1" s="1"/>
  <c r="O4" i="1"/>
  <c r="E7" i="1" s="1"/>
  <c r="I7" i="1"/>
  <c r="O5" i="1" s="1"/>
  <c r="G7" i="1"/>
  <c r="Q5" i="1" s="1"/>
  <c r="M4" i="1"/>
  <c r="C6" i="1" s="1"/>
  <c r="K4" i="1"/>
  <c r="E6" i="1" s="1"/>
  <c r="I4" i="1"/>
  <c r="C5" i="1" s="1"/>
  <c r="G4" i="1"/>
  <c r="E5" i="1" s="1"/>
  <c r="AE3" i="1"/>
  <c r="AE4" i="1"/>
  <c r="AE5" i="1"/>
  <c r="AE6" i="1"/>
  <c r="AE7" i="1"/>
  <c r="AE8" i="1"/>
  <c r="Y8" i="1"/>
  <c r="Y7" i="1"/>
  <c r="Y6" i="1"/>
  <c r="Y5" i="1"/>
  <c r="Y4" i="1"/>
  <c r="Y3" i="1"/>
  <c r="J3" i="1"/>
  <c r="N3" i="1"/>
  <c r="B3" i="1"/>
  <c r="F3" i="1"/>
  <c r="T5" i="2" l="1"/>
  <c r="T11" i="2"/>
  <c r="T14" i="2"/>
  <c r="T7" i="2"/>
  <c r="U12" i="1"/>
  <c r="U26" i="1"/>
  <c r="U19" i="1"/>
  <c r="T27" i="2"/>
  <c r="T20" i="2"/>
  <c r="T18" i="2"/>
  <c r="T6" i="2"/>
  <c r="T4" i="2"/>
  <c r="T28" i="2"/>
  <c r="T26" i="2"/>
  <c r="U19" i="2"/>
  <c r="T13" i="2"/>
  <c r="U5" i="2"/>
  <c r="S26" i="1"/>
  <c r="R26" i="1"/>
  <c r="T26" i="1" s="1"/>
  <c r="U27" i="1"/>
  <c r="R27" i="1"/>
  <c r="T27" i="1" s="1"/>
  <c r="S27" i="1"/>
  <c r="U28" i="1"/>
  <c r="R25" i="1"/>
  <c r="S25" i="1"/>
  <c r="S28" i="1"/>
  <c r="U25" i="1"/>
  <c r="R28" i="1"/>
  <c r="R18" i="1"/>
  <c r="S18" i="1"/>
  <c r="S19" i="1"/>
  <c r="R19" i="1"/>
  <c r="U20" i="1"/>
  <c r="R20" i="1"/>
  <c r="S20" i="1"/>
  <c r="U21" i="1"/>
  <c r="U18" i="1"/>
  <c r="R21" i="1"/>
  <c r="T21" i="1" s="1"/>
  <c r="R11" i="1"/>
  <c r="S11" i="1"/>
  <c r="S12" i="1"/>
  <c r="R12" i="1"/>
  <c r="U13" i="1"/>
  <c r="R13" i="1"/>
  <c r="S13" i="1"/>
  <c r="U14" i="1"/>
  <c r="U11" i="1"/>
  <c r="R14" i="1"/>
  <c r="T14" i="1" s="1"/>
  <c r="U6" i="1"/>
  <c r="S4" i="1"/>
  <c r="S7" i="1"/>
  <c r="U4" i="1"/>
  <c r="S5" i="1"/>
  <c r="R6" i="1"/>
  <c r="U5" i="1"/>
  <c r="U7" i="1"/>
  <c r="R4" i="1"/>
  <c r="R5" i="1"/>
  <c r="S6" i="1"/>
  <c r="R7" i="1"/>
  <c r="T7" i="1" s="1"/>
  <c r="T28" i="1" l="1"/>
  <c r="T19" i="1"/>
  <c r="T12" i="1"/>
  <c r="T20" i="1"/>
  <c r="T13" i="1"/>
  <c r="T25" i="1"/>
  <c r="T18" i="1"/>
  <c r="T11" i="1"/>
  <c r="T4" i="1"/>
  <c r="T5" i="1"/>
  <c r="T6" i="1"/>
</calcChain>
</file>

<file path=xl/sharedStrings.xml><?xml version="1.0" encoding="utf-8"?>
<sst xmlns="http://schemas.openxmlformats.org/spreadsheetml/2006/main" count="270" uniqueCount="62">
  <si>
    <t>鹿島</t>
    <rPh sb="0" eb="2">
      <t>カシマ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</si>
  <si>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</si>
  <si>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</si>
  <si>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</si>
  <si>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</si>
  <si>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</si>
  <si>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</si>
  <si>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－</t>
    <phoneticPr fontId="1"/>
  </si>
  <si>
    <t>-</t>
    <phoneticPr fontId="1"/>
  </si>
  <si>
    <t>勝点</t>
    <rPh sb="0" eb="1">
      <t>カ</t>
    </rPh>
    <rPh sb="1" eb="2">
      <t>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</si>
  <si>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</si>
  <si>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</si>
  <si>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神栖二</t>
    <rPh sb="0" eb="3">
      <t>カミスニ</t>
    </rPh>
    <phoneticPr fontId="1"/>
  </si>
  <si>
    <t>神栖四</t>
    <rPh sb="0" eb="2">
      <t>カミス</t>
    </rPh>
    <rPh sb="2" eb="3">
      <t>ヨン</t>
    </rPh>
    <phoneticPr fontId="1"/>
  </si>
  <si>
    <t>東浦和</t>
    <rPh sb="0" eb="1">
      <t>ヒガシ</t>
    </rPh>
    <rPh sb="1" eb="3">
      <t>ウラワ</t>
    </rPh>
    <phoneticPr fontId="1"/>
  </si>
  <si>
    <t>常盤平</t>
    <rPh sb="0" eb="3">
      <t>トキワダイラ</t>
    </rPh>
    <phoneticPr fontId="1"/>
  </si>
  <si>
    <t>おゆみ野南</t>
    <rPh sb="3" eb="4">
      <t>ノ</t>
    </rPh>
    <rPh sb="4" eb="5">
      <t>ミナミ</t>
    </rPh>
    <phoneticPr fontId="1"/>
  </si>
  <si>
    <t>安中一</t>
    <rPh sb="0" eb="2">
      <t>アンナカ</t>
    </rPh>
    <rPh sb="2" eb="3">
      <t>イチ</t>
    </rPh>
    <phoneticPr fontId="1"/>
  </si>
  <si>
    <t>波崎三</t>
    <rPh sb="0" eb="2">
      <t>ハサキ</t>
    </rPh>
    <rPh sb="2" eb="3">
      <t>サン</t>
    </rPh>
    <phoneticPr fontId="1"/>
  </si>
  <si>
    <t>坂本</t>
    <rPh sb="0" eb="2">
      <t>サカモト</t>
    </rPh>
    <phoneticPr fontId="1"/>
  </si>
  <si>
    <t>笛吹一宮</t>
    <rPh sb="0" eb="2">
      <t>フエフ</t>
    </rPh>
    <rPh sb="2" eb="4">
      <t>イチノミヤ</t>
    </rPh>
    <phoneticPr fontId="1"/>
  </si>
  <si>
    <t>平井</t>
    <rPh sb="0" eb="2">
      <t>ヒライ</t>
    </rPh>
    <phoneticPr fontId="1"/>
  </si>
  <si>
    <t>東海南</t>
    <rPh sb="0" eb="2">
      <t>トウカイ</t>
    </rPh>
    <rPh sb="2" eb="3">
      <t>ミナミ</t>
    </rPh>
    <phoneticPr fontId="1"/>
  </si>
  <si>
    <t>麻生</t>
    <rPh sb="0" eb="2">
      <t>アソウ</t>
    </rPh>
    <phoneticPr fontId="1"/>
  </si>
  <si>
    <t>松戸三</t>
    <rPh sb="0" eb="2">
      <t>マツド</t>
    </rPh>
    <rPh sb="2" eb="3">
      <t>サン</t>
    </rPh>
    <phoneticPr fontId="1"/>
  </si>
  <si>
    <t>在家</t>
    <rPh sb="0" eb="2">
      <t>ザイケ</t>
    </rPh>
    <phoneticPr fontId="1"/>
  </si>
  <si>
    <t>○２日目（５月４日）予選リーグ</t>
    <rPh sb="2" eb="4">
      <t>ニチメ</t>
    </rPh>
    <rPh sb="6" eb="7">
      <t>ガツ</t>
    </rPh>
    <rPh sb="8" eb="9">
      <t>ニチ</t>
    </rPh>
    <rPh sb="10" eb="12">
      <t>ヨセン</t>
    </rPh>
    <phoneticPr fontId="1"/>
  </si>
  <si>
    <t xml:space="preserve">　☆２次リーグ戦表
</t>
    <rPh sb="2" eb="4">
      <t>ニジ</t>
    </rPh>
    <rPh sb="7" eb="8">
      <t>セン</t>
    </rPh>
    <rPh sb="8" eb="9">
      <t>ヒョウ</t>
    </rPh>
    <phoneticPr fontId="1"/>
  </si>
  <si>
    <t>上位Ａブロック</t>
    <rPh sb="0" eb="2">
      <t>ジョウイ</t>
    </rPh>
    <phoneticPr fontId="1"/>
  </si>
  <si>
    <t>上位Ｂブロック</t>
    <rPh sb="0" eb="2">
      <t>ジョウイ</t>
    </rPh>
    <phoneticPr fontId="1"/>
  </si>
  <si>
    <t>上位Ｄブロック</t>
    <rPh sb="0" eb="2">
      <t>ジョウイ</t>
    </rPh>
    <phoneticPr fontId="1"/>
  </si>
  <si>
    <t>上位Ｃブロック</t>
    <rPh sb="0" eb="2">
      <t>ジョウイ</t>
    </rPh>
    <phoneticPr fontId="1"/>
  </si>
  <si>
    <t>（会場　神栖総合Ａ）</t>
    <rPh sb="1" eb="3">
      <t>カイジョウ</t>
    </rPh>
    <rPh sb="4" eb="6">
      <t>カミス</t>
    </rPh>
    <rPh sb="6" eb="8">
      <t>ソウゴウ</t>
    </rPh>
    <phoneticPr fontId="1"/>
  </si>
  <si>
    <t>（会場　神栖総合Ｂ）</t>
    <rPh sb="1" eb="3">
      <t>カイジョウ</t>
    </rPh>
    <rPh sb="4" eb="6">
      <t>カミス</t>
    </rPh>
    <rPh sb="6" eb="8">
      <t>ソウゴウ</t>
    </rPh>
    <phoneticPr fontId="1"/>
  </si>
  <si>
    <t>（会場　神栖海浜サッカー場Ａ）</t>
    <rPh sb="1" eb="3">
      <t>カイジョウ</t>
    </rPh>
    <rPh sb="4" eb="6">
      <t>カミス</t>
    </rPh>
    <rPh sb="6" eb="8">
      <t>カイヒン</t>
    </rPh>
    <rPh sb="12" eb="13">
      <t>ジョウ</t>
    </rPh>
    <phoneticPr fontId="1"/>
  </si>
  <si>
    <t>（会場　神栖海浜サッカー場Ｂ）</t>
    <rPh sb="1" eb="3">
      <t>カイジョウ</t>
    </rPh>
    <rPh sb="4" eb="6">
      <t>カミス</t>
    </rPh>
    <rPh sb="6" eb="8">
      <t>カイヒン</t>
    </rPh>
    <rPh sb="12" eb="13">
      <t>ジョウ</t>
    </rPh>
    <phoneticPr fontId="1"/>
  </si>
  <si>
    <t>下位Ｅブロック</t>
    <rPh sb="0" eb="2">
      <t>カイ</t>
    </rPh>
    <phoneticPr fontId="1"/>
  </si>
  <si>
    <t>下位Ｆブロック</t>
    <rPh sb="0" eb="2">
      <t>カイ</t>
    </rPh>
    <phoneticPr fontId="1"/>
  </si>
  <si>
    <t>下位Ｇブロック</t>
    <rPh sb="0" eb="2">
      <t>カイ</t>
    </rPh>
    <phoneticPr fontId="1"/>
  </si>
  <si>
    <t>下位Ｈブロック</t>
    <rPh sb="0" eb="2">
      <t>カイ</t>
    </rPh>
    <phoneticPr fontId="1"/>
  </si>
  <si>
    <t>波崎一</t>
    <rPh sb="0" eb="2">
      <t>ハサキ</t>
    </rPh>
    <rPh sb="2" eb="3">
      <t>イチ</t>
    </rPh>
    <phoneticPr fontId="1"/>
  </si>
  <si>
    <t>平一</t>
    <rPh sb="0" eb="1">
      <t>タイ</t>
    </rPh>
    <rPh sb="1" eb="2">
      <t>イチ</t>
    </rPh>
    <phoneticPr fontId="1"/>
  </si>
  <si>
    <t>新里</t>
    <rPh sb="0" eb="1">
      <t>シン</t>
    </rPh>
    <rPh sb="1" eb="2">
      <t>サト</t>
    </rPh>
    <phoneticPr fontId="1"/>
  </si>
  <si>
    <t>植田</t>
    <rPh sb="0" eb="2">
      <t>ウエタ</t>
    </rPh>
    <phoneticPr fontId="1"/>
  </si>
  <si>
    <t>下稲吉</t>
    <rPh sb="0" eb="1">
      <t>シタ</t>
    </rPh>
    <rPh sb="1" eb="3">
      <t>イナヨシ</t>
    </rPh>
    <phoneticPr fontId="1"/>
  </si>
  <si>
    <t>平三</t>
    <rPh sb="0" eb="1">
      <t>タイ</t>
    </rPh>
    <rPh sb="1" eb="2">
      <t>サン</t>
    </rPh>
    <phoneticPr fontId="1"/>
  </si>
  <si>
    <t>神栖三</t>
    <rPh sb="0" eb="2">
      <t>カミス</t>
    </rPh>
    <rPh sb="2" eb="3">
      <t>サン</t>
    </rPh>
    <phoneticPr fontId="1"/>
  </si>
  <si>
    <t>神栖一</t>
    <rPh sb="0" eb="2">
      <t>カミス</t>
    </rPh>
    <rPh sb="2" eb="3">
      <t>イチ</t>
    </rPh>
    <phoneticPr fontId="1"/>
  </si>
  <si>
    <t>潮来二</t>
    <rPh sb="0" eb="2">
      <t>イタコ</t>
    </rPh>
    <rPh sb="2" eb="3">
      <t>ニ</t>
    </rPh>
    <phoneticPr fontId="1"/>
  </si>
  <si>
    <t>波崎二</t>
    <rPh sb="0" eb="2">
      <t>ハサキ</t>
    </rPh>
    <rPh sb="2" eb="3">
      <t>ニ</t>
    </rPh>
    <phoneticPr fontId="1"/>
  </si>
  <si>
    <t>鬼怒</t>
    <rPh sb="0" eb="2">
      <t>キヌ</t>
    </rPh>
    <phoneticPr fontId="1"/>
  </si>
  <si>
    <t>波崎四</t>
    <rPh sb="0" eb="2">
      <t>ハサキ</t>
    </rPh>
    <rPh sb="2" eb="3">
      <t>ヨン</t>
    </rPh>
    <phoneticPr fontId="1"/>
  </si>
  <si>
    <t>銚子五</t>
    <rPh sb="0" eb="2">
      <t>チョウシ</t>
    </rPh>
    <rPh sb="2" eb="3">
      <t>ゴ</t>
    </rPh>
    <phoneticPr fontId="1"/>
  </si>
  <si>
    <t>勝田二</t>
    <rPh sb="0" eb="2">
      <t>カツタ</t>
    </rPh>
    <rPh sb="2" eb="3">
      <t>ニ</t>
    </rPh>
    <phoneticPr fontId="1"/>
  </si>
  <si>
    <t>南中山</t>
    <rPh sb="0" eb="1">
      <t>ミナミ</t>
    </rPh>
    <rPh sb="1" eb="3">
      <t>ナカヤマ</t>
    </rPh>
    <phoneticPr fontId="1"/>
  </si>
  <si>
    <t>旭</t>
    <rPh sb="0" eb="1">
      <t>アサヒ</t>
    </rPh>
    <phoneticPr fontId="1"/>
  </si>
  <si>
    <t>（会場　矢田部サッカー場Ａ）</t>
    <rPh sb="1" eb="3">
      <t>カイジョウ</t>
    </rPh>
    <rPh sb="4" eb="7">
      <t>ヤタベ</t>
    </rPh>
    <rPh sb="11" eb="12">
      <t>ジョウ</t>
    </rPh>
    <phoneticPr fontId="1"/>
  </si>
  <si>
    <t>（会場　矢田部サッカー場Ｂ）</t>
    <rPh sb="1" eb="3">
      <t>カイジョウ</t>
    </rPh>
    <rPh sb="4" eb="7">
      <t>ヤタベ</t>
    </rPh>
    <rPh sb="11" eb="12">
      <t>ジョウ</t>
    </rPh>
    <phoneticPr fontId="1"/>
  </si>
  <si>
    <t>（会場　矢田部サッカー場Ｃ）</t>
    <rPh sb="1" eb="3">
      <t>カイジョウ</t>
    </rPh>
    <rPh sb="4" eb="7">
      <t>ヤタベ</t>
    </rPh>
    <rPh sb="11" eb="12">
      <t>ジョウ</t>
    </rPh>
    <phoneticPr fontId="1"/>
  </si>
  <si>
    <t>（会場　矢田部サッカー場Ｄ）</t>
    <rPh sb="1" eb="3">
      <t>カイジョウ</t>
    </rPh>
    <rPh sb="4" eb="7">
      <t>ヤタベ</t>
    </rPh>
    <rPh sb="11" eb="12">
      <t>ジョウ</t>
    </rPh>
    <phoneticPr fontId="1"/>
  </si>
  <si>
    <t>入力</t>
    <rPh sb="0" eb="2">
      <t>ニュウリョク</t>
    </rPh>
    <phoneticPr fontId="1"/>
  </si>
  <si>
    <t>常陸大宮</t>
    <rPh sb="0" eb="2">
      <t>ヒタチ</t>
    </rPh>
    <rPh sb="2" eb="4">
      <t>オオミヤ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</si>
</sst>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/>
    <xf numFmtId="0" fontId="0" fillId="0" borderId="0" xfId="0" applyFill="1" applyBorder="1" applyAlignment="1"/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"/>
  <sheetViews>
    <sheetView tabSelected="1" topLeftCell="A13" zoomScale="80" zoomScaleNormal="80" workbookViewId="0">
      <selection activeCell="U26" sqref="U26"/>
    </sheetView>
  </sheetViews>
  <sheetFormatPr defaultRowHeight="19.2" x14ac:dyDescent="0.2"/>
  <cols>
    <col min="1" max="1" width="13" customWidth="1"/>
    <col min="2" max="2" width="4.77734375" customWidth="1"/>
    <col min="3" max="3" width="3.77734375" customWidth="1"/>
    <col min="4" max="4" width="2.88671875" customWidth="1"/>
    <col min="5" max="5" width="3.77734375" customWidth="1"/>
    <col min="6" max="6" width="4.77734375" customWidth="1"/>
    <col min="7" max="7" width="3.77734375" customWidth="1"/>
    <col min="8" max="8" width="2.88671875" customWidth="1"/>
    <col min="9" max="9" width="3.77734375" customWidth="1"/>
    <col min="10" max="10" width="4.77734375" customWidth="1"/>
    <col min="11" max="11" width="3.77734375" customWidth="1"/>
    <col min="12" max="12" width="2.88671875" customWidth="1"/>
    <col min="13" max="13" width="3.77734375" customWidth="1"/>
    <col min="14" max="14" width="4.77734375" customWidth="1"/>
    <col min="15" max="15" width="3.77734375" customWidth="1"/>
    <col min="16" max="16" width="2.88671875" customWidth="1"/>
    <col min="17" max="17" width="3.77734375" customWidth="1"/>
    <col min="18" max="19" width="3.77734375" hidden="1" customWidth="1"/>
    <col min="20" max="22" width="6.33203125" style="3" customWidth="1"/>
    <col min="24" max="24" width="4.21875" style="3" customWidth="1"/>
    <col min="25" max="25" width="8.88671875" style="23"/>
    <col min="26" max="26" width="4" style="3" hidden="1" customWidth="1"/>
    <col min="27" max="27" width="6.33203125" style="13" customWidth="1"/>
    <col min="28" max="28" width="4.33203125" style="3" customWidth="1"/>
    <col min="29" max="29" width="6.33203125" style="13" customWidth="1"/>
    <col min="30" max="30" width="4" hidden="1" customWidth="1"/>
    <col min="31" max="31" width="8.88671875" style="23"/>
  </cols>
  <sheetData>
    <row r="1" spans="1:33" ht="28.2" customHeight="1" x14ac:dyDescent="0.2">
      <c r="A1" t="s">
        <v>26</v>
      </c>
      <c r="G1" s="30" t="s">
        <v>27</v>
      </c>
    </row>
    <row r="2" spans="1:33" ht="28.2" customHeight="1" x14ac:dyDescent="0.2">
      <c r="A2" s="31" t="s">
        <v>28</v>
      </c>
      <c r="B2" s="2"/>
      <c r="C2" s="31" t="s">
        <v>32</v>
      </c>
      <c r="F2" s="2"/>
      <c r="G2" s="2"/>
      <c r="J2" s="2"/>
      <c r="K2" s="2"/>
      <c r="N2" s="2"/>
      <c r="O2" s="2"/>
      <c r="X2" s="41" t="str">
        <f>C2</f>
        <v>（会場　神栖総合Ａ）</v>
      </c>
      <c r="Y2" s="41"/>
      <c r="Z2" s="41"/>
      <c r="AA2" s="41"/>
      <c r="AB2" s="41"/>
      <c r="AC2" s="41"/>
      <c r="AD2" s="41"/>
      <c r="AE2" s="41"/>
    </row>
    <row r="3" spans="1:33" ht="28.2" customHeight="1" x14ac:dyDescent="0.2">
      <c r="A3" s="1"/>
      <c r="B3" s="34" t="str">
        <f>A4</f>
        <v>神栖二</v>
      </c>
      <c r="C3" s="34"/>
      <c r="D3" s="34"/>
      <c r="E3" s="34"/>
      <c r="F3" s="34" t="str">
        <f>A5</f>
        <v>神栖四</v>
      </c>
      <c r="G3" s="34"/>
      <c r="H3" s="34"/>
      <c r="I3" s="34"/>
      <c r="J3" s="34" t="str">
        <f>A6</f>
        <v>東浦和</v>
      </c>
      <c r="K3" s="34"/>
      <c r="L3" s="34"/>
      <c r="M3" s="34"/>
      <c r="N3" s="34" t="str">
        <f>A7</f>
        <v>常盤平</v>
      </c>
      <c r="O3" s="34"/>
      <c r="P3" s="34"/>
      <c r="Q3" s="34"/>
      <c r="R3" s="10"/>
      <c r="S3" s="10"/>
      <c r="T3" s="10" t="s">
        <v>9</v>
      </c>
      <c r="U3" s="10" t="s">
        <v>10</v>
      </c>
      <c r="V3" s="10" t="s">
        <v>11</v>
      </c>
      <c r="X3" s="6" t="s">
        <v>1</v>
      </c>
      <c r="Y3" s="24" t="str">
        <f>A4</f>
        <v>神栖二</v>
      </c>
      <c r="Z3" s="4" t="str">
        <f>IF(AA3=AC3,"△",IF(AA3&gt;AC3,"○","×"))</f>
        <v>○</v>
      </c>
      <c r="AA3" s="16">
        <v>3</v>
      </c>
      <c r="AB3" s="5" t="s">
        <v>7</v>
      </c>
      <c r="AC3" s="16">
        <v>0</v>
      </c>
      <c r="AD3" s="4" t="str">
        <f>IF(AA3=AC3,"△",IF(AA3&lt;AC3,"○","×"))</f>
        <v>×</v>
      </c>
      <c r="AE3" s="27" t="str">
        <f>A5</f>
        <v>神栖四</v>
      </c>
      <c r="AG3" s="33" t="s">
        <v>60</v>
      </c>
    </row>
    <row r="4" spans="1:33" ht="28.2" customHeight="1" x14ac:dyDescent="0.2">
      <c r="A4" s="15" t="s">
        <v>12</v>
      </c>
      <c r="B4" s="38"/>
      <c r="C4" s="39"/>
      <c r="D4" s="39"/>
      <c r="E4" s="40"/>
      <c r="F4" s="11" t="str">
        <f>Z3</f>
        <v>○</v>
      </c>
      <c r="G4" s="9">
        <f>AA3</f>
        <v>3</v>
      </c>
      <c r="H4" s="9" t="s">
        <v>8</v>
      </c>
      <c r="I4" s="12">
        <f>AC3</f>
        <v>0</v>
      </c>
      <c r="J4" s="11" t="str">
        <f>Z5</f>
        <v>○</v>
      </c>
      <c r="K4" s="9">
        <f>AA5</f>
        <v>4</v>
      </c>
      <c r="L4" s="9" t="s">
        <v>8</v>
      </c>
      <c r="M4" s="12">
        <f>AC5</f>
        <v>0</v>
      </c>
      <c r="N4" s="11" t="str">
        <f>Z7</f>
        <v>△</v>
      </c>
      <c r="O4" s="9">
        <f>AA7</f>
        <v>1</v>
      </c>
      <c r="P4" s="9" t="s">
        <v>8</v>
      </c>
      <c r="Q4" s="12">
        <f>AC7</f>
        <v>1</v>
      </c>
      <c r="R4" s="12">
        <f>COUNTIF(B4:Q4,"○")*3</f>
        <v>6</v>
      </c>
      <c r="S4" s="12">
        <f>COUNTIF(B4:Q4,"△")</f>
        <v>1</v>
      </c>
      <c r="T4" s="14">
        <f>SUM(R4:S4)</f>
        <v>7</v>
      </c>
      <c r="U4" s="14">
        <f>G4+K4+O4-I4-M4-Q4</f>
        <v>7</v>
      </c>
      <c r="V4" s="22">
        <v>1</v>
      </c>
      <c r="X4" s="17" t="s">
        <v>2</v>
      </c>
      <c r="Y4" s="25" t="str">
        <f>A7</f>
        <v>常盤平</v>
      </c>
      <c r="Z4" s="19" t="str">
        <f t="shared" ref="Z4:Z8" si="0">IF(AA4=AC4,"△",IF(AA4&gt;AC4,"○","×"))</f>
        <v>×</v>
      </c>
      <c r="AA4" s="20">
        <v>0</v>
      </c>
      <c r="AB4" s="18" t="s">
        <v>7</v>
      </c>
      <c r="AC4" s="20">
        <v>3</v>
      </c>
      <c r="AD4" s="19" t="str">
        <f t="shared" ref="AD4:AD8" si="1">IF(AA4=AC4,"△",IF(AA4&lt;AC4,"○","×"))</f>
        <v>○</v>
      </c>
      <c r="AE4" s="28" t="str">
        <f>A6</f>
        <v>東浦和</v>
      </c>
    </row>
    <row r="5" spans="1:33" ht="28.2" customHeight="1" x14ac:dyDescent="0.2">
      <c r="A5" s="15" t="s">
        <v>13</v>
      </c>
      <c r="B5" s="6" t="str">
        <f>AD3</f>
        <v>×</v>
      </c>
      <c r="C5" s="5">
        <f>I4</f>
        <v>0</v>
      </c>
      <c r="D5" s="9" t="s">
        <v>8</v>
      </c>
      <c r="E5" s="7">
        <f>G4</f>
        <v>3</v>
      </c>
      <c r="F5" s="35"/>
      <c r="G5" s="36"/>
      <c r="H5" s="36"/>
      <c r="I5" s="37"/>
      <c r="J5" s="6" t="str">
        <f>Z8</f>
        <v>×</v>
      </c>
      <c r="K5" s="5">
        <f>AA8</f>
        <v>0</v>
      </c>
      <c r="L5" s="9" t="s">
        <v>8</v>
      </c>
      <c r="M5" s="7">
        <f>AC8</f>
        <v>1</v>
      </c>
      <c r="N5" s="6" t="str">
        <f>AD6</f>
        <v>×</v>
      </c>
      <c r="O5" s="5">
        <f>I7</f>
        <v>0</v>
      </c>
      <c r="P5" s="9" t="s">
        <v>8</v>
      </c>
      <c r="Q5" s="7">
        <f>G7</f>
        <v>3</v>
      </c>
      <c r="R5" s="12">
        <f t="shared" ref="R5:R6" si="2">COUNTIF(B5:Q5,"○")*3</f>
        <v>0</v>
      </c>
      <c r="S5" s="12">
        <f t="shared" ref="S5:S7" si="3">COUNTIF(B5:Q5,"△")</f>
        <v>0</v>
      </c>
      <c r="T5" s="14">
        <f t="shared" ref="T5:T7" si="4">SUM(R5:S5)</f>
        <v>0</v>
      </c>
      <c r="U5" s="14">
        <f>C5+K5+O5-E5-M5-Q5</f>
        <v>-7</v>
      </c>
      <c r="V5" s="15">
        <v>4</v>
      </c>
      <c r="X5" s="17" t="s">
        <v>3</v>
      </c>
      <c r="Y5" s="25" t="str">
        <f>A4</f>
        <v>神栖二</v>
      </c>
      <c r="Z5" s="19" t="str">
        <f t="shared" si="0"/>
        <v>○</v>
      </c>
      <c r="AA5" s="20">
        <v>4</v>
      </c>
      <c r="AB5" s="18" t="s">
        <v>7</v>
      </c>
      <c r="AC5" s="20">
        <v>0</v>
      </c>
      <c r="AD5" s="19" t="str">
        <f t="shared" si="1"/>
        <v>×</v>
      </c>
      <c r="AE5" s="28" t="str">
        <f>A6</f>
        <v>東浦和</v>
      </c>
    </row>
    <row r="6" spans="1:33" ht="28.2" customHeight="1" x14ac:dyDescent="0.2">
      <c r="A6" s="15" t="s">
        <v>14</v>
      </c>
      <c r="B6" s="6" t="str">
        <f>AD5</f>
        <v>×</v>
      </c>
      <c r="C6" s="5">
        <f>M4</f>
        <v>0</v>
      </c>
      <c r="D6" s="9" t="s">
        <v>8</v>
      </c>
      <c r="E6" s="7">
        <f>K4</f>
        <v>4</v>
      </c>
      <c r="F6" s="6" t="str">
        <f>AD8</f>
        <v>○</v>
      </c>
      <c r="G6" s="5">
        <f>M5</f>
        <v>1</v>
      </c>
      <c r="H6" s="9" t="s">
        <v>8</v>
      </c>
      <c r="I6" s="7">
        <f>K5</f>
        <v>0</v>
      </c>
      <c r="J6" s="35"/>
      <c r="K6" s="36"/>
      <c r="L6" s="36"/>
      <c r="M6" s="37"/>
      <c r="N6" s="6" t="str">
        <f>AD4</f>
        <v>○</v>
      </c>
      <c r="O6" s="5">
        <f>M7</f>
        <v>3</v>
      </c>
      <c r="P6" s="9" t="s">
        <v>8</v>
      </c>
      <c r="Q6" s="7">
        <f>K7</f>
        <v>0</v>
      </c>
      <c r="R6" s="12">
        <f t="shared" si="2"/>
        <v>6</v>
      </c>
      <c r="S6" s="12">
        <f t="shared" si="3"/>
        <v>0</v>
      </c>
      <c r="T6" s="14">
        <f t="shared" si="4"/>
        <v>6</v>
      </c>
      <c r="U6" s="14">
        <f>G6+C6+O6-I6-E6-Q6</f>
        <v>0</v>
      </c>
      <c r="V6" s="15">
        <v>2</v>
      </c>
      <c r="X6" s="6" t="s">
        <v>4</v>
      </c>
      <c r="Y6" s="24" t="str">
        <f>A7</f>
        <v>常盤平</v>
      </c>
      <c r="Z6" s="4" t="str">
        <f t="shared" si="0"/>
        <v>○</v>
      </c>
      <c r="AA6" s="16">
        <v>3</v>
      </c>
      <c r="AB6" s="5" t="s">
        <v>7</v>
      </c>
      <c r="AC6" s="16">
        <v>0</v>
      </c>
      <c r="AD6" s="4" t="str">
        <f t="shared" si="1"/>
        <v>×</v>
      </c>
      <c r="AE6" s="27" t="str">
        <f>A5</f>
        <v>神栖四</v>
      </c>
    </row>
    <row r="7" spans="1:33" ht="28.2" customHeight="1" x14ac:dyDescent="0.2">
      <c r="A7" s="15" t="s">
        <v>15</v>
      </c>
      <c r="B7" s="6" t="str">
        <f>AD7</f>
        <v>△</v>
      </c>
      <c r="C7" s="5">
        <f>Q4</f>
        <v>1</v>
      </c>
      <c r="D7" s="9" t="s">
        <v>8</v>
      </c>
      <c r="E7" s="7">
        <f>O4</f>
        <v>1</v>
      </c>
      <c r="F7" s="6" t="str">
        <f>Z6</f>
        <v>○</v>
      </c>
      <c r="G7" s="5">
        <f>AA6</f>
        <v>3</v>
      </c>
      <c r="H7" s="9" t="s">
        <v>8</v>
      </c>
      <c r="I7" s="7">
        <f>AC6</f>
        <v>0</v>
      </c>
      <c r="J7" s="6" t="str">
        <f>Z4</f>
        <v>×</v>
      </c>
      <c r="K7" s="5">
        <f>AA4</f>
        <v>0</v>
      </c>
      <c r="L7" s="9" t="s">
        <v>8</v>
      </c>
      <c r="M7" s="7">
        <f>AC4</f>
        <v>3</v>
      </c>
      <c r="N7" s="35"/>
      <c r="O7" s="36"/>
      <c r="P7" s="36"/>
      <c r="Q7" s="37"/>
      <c r="R7" s="12">
        <f>COUNTIF(B7:Q7,"○")*3</f>
        <v>3</v>
      </c>
      <c r="S7" s="12">
        <f t="shared" si="3"/>
        <v>1</v>
      </c>
      <c r="T7" s="14">
        <f t="shared" si="4"/>
        <v>4</v>
      </c>
      <c r="U7" s="14">
        <f>G7+K7+C7-I7-M7-E7</f>
        <v>0</v>
      </c>
      <c r="V7" s="15">
        <v>3</v>
      </c>
      <c r="X7" s="11" t="s">
        <v>5</v>
      </c>
      <c r="Y7" s="26" t="str">
        <f>A4</f>
        <v>神栖二</v>
      </c>
      <c r="Z7" s="8" t="str">
        <f t="shared" si="0"/>
        <v>△</v>
      </c>
      <c r="AA7" s="21">
        <v>1</v>
      </c>
      <c r="AB7" s="9" t="s">
        <v>7</v>
      </c>
      <c r="AC7" s="21">
        <v>1</v>
      </c>
      <c r="AD7" s="8" t="str">
        <f t="shared" si="1"/>
        <v>△</v>
      </c>
      <c r="AE7" s="29" t="str">
        <f>A7</f>
        <v>常盤平</v>
      </c>
    </row>
    <row r="8" spans="1:33" ht="28.2" customHeight="1" x14ac:dyDescent="0.2">
      <c r="X8" s="11" t="s">
        <v>6</v>
      </c>
      <c r="Y8" s="26" t="str">
        <f>A5</f>
        <v>神栖四</v>
      </c>
      <c r="Z8" s="8" t="str">
        <f t="shared" si="0"/>
        <v>×</v>
      </c>
      <c r="AA8" s="21">
        <v>0</v>
      </c>
      <c r="AB8" s="9" t="s">
        <v>7</v>
      </c>
      <c r="AC8" s="21">
        <v>1</v>
      </c>
      <c r="AD8" s="8" t="str">
        <f t="shared" si="1"/>
        <v>○</v>
      </c>
      <c r="AE8" s="29" t="str">
        <f>A6</f>
        <v>東浦和</v>
      </c>
    </row>
    <row r="9" spans="1:33" ht="28.2" customHeight="1" x14ac:dyDescent="0.2">
      <c r="A9" s="32" t="s">
        <v>29</v>
      </c>
      <c r="C9" s="31" t="s">
        <v>33</v>
      </c>
      <c r="X9" s="42" t="str">
        <f>C9</f>
        <v>（会場　神栖総合Ｂ）</v>
      </c>
      <c r="Y9" s="42"/>
      <c r="Z9" s="42"/>
      <c r="AA9" s="42"/>
      <c r="AB9" s="42"/>
      <c r="AC9" s="42"/>
      <c r="AD9" s="42"/>
      <c r="AE9" s="42"/>
    </row>
    <row r="10" spans="1:33" ht="28.2" customHeight="1" x14ac:dyDescent="0.2">
      <c r="A10" s="1"/>
      <c r="B10" s="34" t="str">
        <f>A11</f>
        <v>おゆみ野南</v>
      </c>
      <c r="C10" s="34"/>
      <c r="D10" s="34"/>
      <c r="E10" s="34"/>
      <c r="F10" s="34" t="str">
        <f>A12</f>
        <v>安中一</v>
      </c>
      <c r="G10" s="34"/>
      <c r="H10" s="34"/>
      <c r="I10" s="34"/>
      <c r="J10" s="34" t="str">
        <f>A13</f>
        <v>波崎三</v>
      </c>
      <c r="K10" s="34"/>
      <c r="L10" s="34"/>
      <c r="M10" s="34"/>
      <c r="N10" s="34" t="str">
        <f>A14</f>
        <v>坂本</v>
      </c>
      <c r="O10" s="34"/>
      <c r="P10" s="34"/>
      <c r="Q10" s="34"/>
      <c r="R10" s="10"/>
      <c r="S10" s="10"/>
      <c r="T10" s="10" t="s">
        <v>9</v>
      </c>
      <c r="U10" s="10" t="s">
        <v>10</v>
      </c>
      <c r="V10" s="10" t="s">
        <v>11</v>
      </c>
      <c r="X10" s="6" t="s">
        <v>1</v>
      </c>
      <c r="Y10" s="24" t="str">
        <f>A11</f>
        <v>おゆみ野南</v>
      </c>
      <c r="Z10" s="4" t="str">
        <f>IF(AA10=AC10,"△",IF(AA10&gt;AC10,"○","×"))</f>
        <v>△</v>
      </c>
      <c r="AA10" s="16">
        <v>1</v>
      </c>
      <c r="AB10" s="5" t="s">
        <v>7</v>
      </c>
      <c r="AC10" s="16">
        <v>1</v>
      </c>
      <c r="AD10" s="4" t="str">
        <f>IF(AA10=AC10,"△",IF(AA10&lt;AC10,"○","×"))</f>
        <v>△</v>
      </c>
      <c r="AE10" s="27" t="str">
        <f>A12</f>
        <v>安中一</v>
      </c>
    </row>
    <row r="11" spans="1:33" ht="28.2" customHeight="1" x14ac:dyDescent="0.2">
      <c r="A11" s="15" t="s">
        <v>16</v>
      </c>
      <c r="B11" s="38"/>
      <c r="C11" s="39"/>
      <c r="D11" s="39"/>
      <c r="E11" s="40"/>
      <c r="F11" s="11" t="str">
        <f>Z10</f>
        <v>△</v>
      </c>
      <c r="G11" s="9">
        <f>AA10</f>
        <v>1</v>
      </c>
      <c r="H11" s="9" t="s">
        <v>8</v>
      </c>
      <c r="I11" s="12">
        <f>AC10</f>
        <v>1</v>
      </c>
      <c r="J11" s="11" t="str">
        <f>Z12</f>
        <v>△</v>
      </c>
      <c r="K11" s="9">
        <f>AA12</f>
        <v>1</v>
      </c>
      <c r="L11" s="9" t="s">
        <v>8</v>
      </c>
      <c r="M11" s="12">
        <f>AC12</f>
        <v>1</v>
      </c>
      <c r="N11" s="11" t="str">
        <f>Z14</f>
        <v>△</v>
      </c>
      <c r="O11" s="9">
        <f>AA14</f>
        <v>0</v>
      </c>
      <c r="P11" s="9" t="s">
        <v>8</v>
      </c>
      <c r="Q11" s="12">
        <f>AC14</f>
        <v>0</v>
      </c>
      <c r="R11" s="12">
        <f>COUNTIF(B11:Q11,"○")*3</f>
        <v>0</v>
      </c>
      <c r="S11" s="12">
        <f>COUNTIF(B11:Q11,"△")</f>
        <v>3</v>
      </c>
      <c r="T11" s="14">
        <f>SUM(R11:S11)</f>
        <v>3</v>
      </c>
      <c r="U11" s="14">
        <f>G11+K11+O11-I11-M11-Q11</f>
        <v>0</v>
      </c>
      <c r="V11" s="22">
        <v>3</v>
      </c>
      <c r="X11" s="17" t="s">
        <v>2</v>
      </c>
      <c r="Y11" s="25" t="str">
        <f>A14</f>
        <v>坂本</v>
      </c>
      <c r="Z11" s="19" t="str">
        <f t="shared" ref="Z11:Z15" si="5">IF(AA11=AC11,"△",IF(AA11&gt;AC11,"○","×"))</f>
        <v>×</v>
      </c>
      <c r="AA11" s="20">
        <v>0</v>
      </c>
      <c r="AB11" s="18" t="s">
        <v>7</v>
      </c>
      <c r="AC11" s="20">
        <v>2</v>
      </c>
      <c r="AD11" s="19" t="str">
        <f t="shared" ref="AD11:AD15" si="6">IF(AA11=AC11,"△",IF(AA11&lt;AC11,"○","×"))</f>
        <v>○</v>
      </c>
      <c r="AE11" s="28" t="str">
        <f>A13</f>
        <v>波崎三</v>
      </c>
    </row>
    <row r="12" spans="1:33" ht="28.2" customHeight="1" x14ac:dyDescent="0.2">
      <c r="A12" s="15" t="s">
        <v>17</v>
      </c>
      <c r="B12" s="6" t="str">
        <f>AD10</f>
        <v>△</v>
      </c>
      <c r="C12" s="5">
        <f>I11</f>
        <v>1</v>
      </c>
      <c r="D12" s="9" t="s">
        <v>8</v>
      </c>
      <c r="E12" s="7">
        <f>G11</f>
        <v>1</v>
      </c>
      <c r="F12" s="35"/>
      <c r="G12" s="36"/>
      <c r="H12" s="36"/>
      <c r="I12" s="37"/>
      <c r="J12" s="6" t="str">
        <f>Z15</f>
        <v>△</v>
      </c>
      <c r="K12" s="5">
        <f>AA15</f>
        <v>0</v>
      </c>
      <c r="L12" s="9" t="s">
        <v>8</v>
      </c>
      <c r="M12" s="7">
        <f>AC15</f>
        <v>0</v>
      </c>
      <c r="N12" s="6" t="str">
        <f>AD13</f>
        <v>×</v>
      </c>
      <c r="O12" s="5">
        <f>I14</f>
        <v>0</v>
      </c>
      <c r="P12" s="9" t="s">
        <v>8</v>
      </c>
      <c r="Q12" s="7">
        <f>G14</f>
        <v>1</v>
      </c>
      <c r="R12" s="12">
        <f t="shared" ref="R12:R13" si="7">COUNTIF(B12:Q12,"○")*3</f>
        <v>0</v>
      </c>
      <c r="S12" s="12">
        <f t="shared" ref="S12:S14" si="8">COUNTIF(B12:Q12,"△")</f>
        <v>2</v>
      </c>
      <c r="T12" s="14">
        <f t="shared" ref="T12:T14" si="9">SUM(R12:S12)</f>
        <v>2</v>
      </c>
      <c r="U12" s="14">
        <f>C12+K12+O12-E12-M12-Q12</f>
        <v>-1</v>
      </c>
      <c r="V12" s="15">
        <v>4</v>
      </c>
      <c r="X12" s="17" t="s">
        <v>3</v>
      </c>
      <c r="Y12" s="25" t="str">
        <f>A11</f>
        <v>おゆみ野南</v>
      </c>
      <c r="Z12" s="19" t="str">
        <f t="shared" si="5"/>
        <v>△</v>
      </c>
      <c r="AA12" s="20">
        <v>1</v>
      </c>
      <c r="AB12" s="18" t="s">
        <v>7</v>
      </c>
      <c r="AC12" s="20">
        <v>1</v>
      </c>
      <c r="AD12" s="19" t="str">
        <f t="shared" si="6"/>
        <v>△</v>
      </c>
      <c r="AE12" s="28" t="str">
        <f>A13</f>
        <v>波崎三</v>
      </c>
    </row>
    <row r="13" spans="1:33" ht="28.2" customHeight="1" x14ac:dyDescent="0.2">
      <c r="A13" s="15" t="s">
        <v>18</v>
      </c>
      <c r="B13" s="6" t="str">
        <f>AD12</f>
        <v>△</v>
      </c>
      <c r="C13" s="5">
        <f>M11</f>
        <v>1</v>
      </c>
      <c r="D13" s="9" t="s">
        <v>8</v>
      </c>
      <c r="E13" s="7">
        <f>K11</f>
        <v>1</v>
      </c>
      <c r="F13" s="6" t="str">
        <f>AD15</f>
        <v>△</v>
      </c>
      <c r="G13" s="5">
        <f>M12</f>
        <v>0</v>
      </c>
      <c r="H13" s="9" t="s">
        <v>8</v>
      </c>
      <c r="I13" s="7">
        <f>K12</f>
        <v>0</v>
      </c>
      <c r="J13" s="35"/>
      <c r="K13" s="36"/>
      <c r="L13" s="36"/>
      <c r="M13" s="37"/>
      <c r="N13" s="6" t="str">
        <f>AD11</f>
        <v>○</v>
      </c>
      <c r="O13" s="5">
        <f>M14</f>
        <v>2</v>
      </c>
      <c r="P13" s="9" t="s">
        <v>8</v>
      </c>
      <c r="Q13" s="7">
        <f>K14</f>
        <v>0</v>
      </c>
      <c r="R13" s="12">
        <f t="shared" si="7"/>
        <v>3</v>
      </c>
      <c r="S13" s="12">
        <f t="shared" si="8"/>
        <v>2</v>
      </c>
      <c r="T13" s="14">
        <f t="shared" si="9"/>
        <v>5</v>
      </c>
      <c r="U13" s="14">
        <f>G13+C13+O13-I13-E13-Q13</f>
        <v>2</v>
      </c>
      <c r="V13" s="15">
        <v>1</v>
      </c>
      <c r="X13" s="6" t="s">
        <v>4</v>
      </c>
      <c r="Y13" s="24" t="str">
        <f>A14</f>
        <v>坂本</v>
      </c>
      <c r="Z13" s="4" t="str">
        <f t="shared" si="5"/>
        <v>○</v>
      </c>
      <c r="AA13" s="16">
        <v>1</v>
      </c>
      <c r="AB13" s="5" t="s">
        <v>7</v>
      </c>
      <c r="AC13" s="16">
        <v>0</v>
      </c>
      <c r="AD13" s="4" t="str">
        <f t="shared" si="6"/>
        <v>×</v>
      </c>
      <c r="AE13" s="27" t="str">
        <f>A12</f>
        <v>安中一</v>
      </c>
    </row>
    <row r="14" spans="1:33" ht="28.2" customHeight="1" x14ac:dyDescent="0.2">
      <c r="A14" s="15" t="s">
        <v>19</v>
      </c>
      <c r="B14" s="6" t="str">
        <f>AD14</f>
        <v>△</v>
      </c>
      <c r="C14" s="5">
        <f>Q11</f>
        <v>0</v>
      </c>
      <c r="D14" s="9" t="s">
        <v>8</v>
      </c>
      <c r="E14" s="7">
        <f>O11</f>
        <v>0</v>
      </c>
      <c r="F14" s="6" t="str">
        <f>Z13</f>
        <v>○</v>
      </c>
      <c r="G14" s="5">
        <f>AA13</f>
        <v>1</v>
      </c>
      <c r="H14" s="9" t="s">
        <v>8</v>
      </c>
      <c r="I14" s="7">
        <f>AC13</f>
        <v>0</v>
      </c>
      <c r="J14" s="6" t="str">
        <f>Z11</f>
        <v>×</v>
      </c>
      <c r="K14" s="5">
        <f>AA11</f>
        <v>0</v>
      </c>
      <c r="L14" s="9" t="s">
        <v>8</v>
      </c>
      <c r="M14" s="7">
        <f>AC11</f>
        <v>2</v>
      </c>
      <c r="N14" s="35"/>
      <c r="O14" s="36"/>
      <c r="P14" s="36"/>
      <c r="Q14" s="37"/>
      <c r="R14" s="12">
        <f>COUNTIF(B14:Q14,"○")*3</f>
        <v>3</v>
      </c>
      <c r="S14" s="12">
        <f t="shared" si="8"/>
        <v>1</v>
      </c>
      <c r="T14" s="14">
        <f t="shared" si="9"/>
        <v>4</v>
      </c>
      <c r="U14" s="14">
        <f>G14+K14+C14-I14-M14-E14</f>
        <v>-1</v>
      </c>
      <c r="V14" s="15">
        <v>2</v>
      </c>
      <c r="X14" s="11" t="s">
        <v>5</v>
      </c>
      <c r="Y14" s="26" t="str">
        <f>A11</f>
        <v>おゆみ野南</v>
      </c>
      <c r="Z14" s="8" t="str">
        <f t="shared" si="5"/>
        <v>△</v>
      </c>
      <c r="AA14" s="21">
        <v>0</v>
      </c>
      <c r="AB14" s="9" t="s">
        <v>7</v>
      </c>
      <c r="AC14" s="21">
        <v>0</v>
      </c>
      <c r="AD14" s="8" t="str">
        <f t="shared" si="6"/>
        <v>△</v>
      </c>
      <c r="AE14" s="29" t="str">
        <f>A14</f>
        <v>坂本</v>
      </c>
    </row>
    <row r="15" spans="1:33" ht="28.2" customHeight="1" x14ac:dyDescent="0.2">
      <c r="X15" s="11" t="s">
        <v>6</v>
      </c>
      <c r="Y15" s="26" t="str">
        <f>A12</f>
        <v>安中一</v>
      </c>
      <c r="Z15" s="8" t="str">
        <f t="shared" si="5"/>
        <v>△</v>
      </c>
      <c r="AA15" s="21">
        <v>0</v>
      </c>
      <c r="AB15" s="9" t="s">
        <v>7</v>
      </c>
      <c r="AC15" s="21">
        <v>0</v>
      </c>
      <c r="AD15" s="8" t="str">
        <f t="shared" si="6"/>
        <v>△</v>
      </c>
      <c r="AE15" s="29" t="str">
        <f>A13</f>
        <v>波崎三</v>
      </c>
    </row>
    <row r="16" spans="1:33" ht="28.2" customHeight="1" x14ac:dyDescent="0.2">
      <c r="A16" s="32" t="s">
        <v>31</v>
      </c>
      <c r="C16" s="31" t="s">
        <v>34</v>
      </c>
      <c r="X16" s="42" t="str">
        <f>C16</f>
        <v>（会場　神栖海浜サッカー場Ａ）</v>
      </c>
      <c r="Y16" s="42"/>
      <c r="Z16" s="42"/>
      <c r="AA16" s="42"/>
      <c r="AB16" s="42"/>
      <c r="AC16" s="42"/>
      <c r="AD16" s="42"/>
      <c r="AE16" s="42"/>
    </row>
    <row r="17" spans="1:31" ht="28.2" customHeight="1" x14ac:dyDescent="0.2">
      <c r="A17" s="1"/>
      <c r="B17" s="34" t="str">
        <f>A18</f>
        <v>笛吹一宮</v>
      </c>
      <c r="C17" s="34"/>
      <c r="D17" s="34"/>
      <c r="E17" s="34"/>
      <c r="F17" s="34" t="str">
        <f>A19</f>
        <v>鹿島</v>
      </c>
      <c r="G17" s="34"/>
      <c r="H17" s="34"/>
      <c r="I17" s="34"/>
      <c r="J17" s="34" t="str">
        <f>A20</f>
        <v>平井</v>
      </c>
      <c r="K17" s="34"/>
      <c r="L17" s="34"/>
      <c r="M17" s="34"/>
      <c r="N17" s="34" t="str">
        <f>A21</f>
        <v>東海南</v>
      </c>
      <c r="O17" s="34"/>
      <c r="P17" s="34"/>
      <c r="Q17" s="34"/>
      <c r="R17" s="10"/>
      <c r="S17" s="10"/>
      <c r="T17" s="10" t="s">
        <v>9</v>
      </c>
      <c r="U17" s="10" t="s">
        <v>10</v>
      </c>
      <c r="V17" s="10" t="s">
        <v>11</v>
      </c>
      <c r="X17" s="6" t="s">
        <v>1</v>
      </c>
      <c r="Y17" s="24" t="str">
        <f>A18</f>
        <v>笛吹一宮</v>
      </c>
      <c r="Z17" s="4" t="str">
        <f>IF(AA17=AC17,"△",IF(AA17&gt;AC17,"○","×"))</f>
        <v>△</v>
      </c>
      <c r="AA17" s="16">
        <v>1</v>
      </c>
      <c r="AB17" s="5" t="s">
        <v>7</v>
      </c>
      <c r="AC17" s="16">
        <v>1</v>
      </c>
      <c r="AD17" s="4" t="str">
        <f>IF(AA17=AC17,"△",IF(AA17&lt;AC17,"○","×"))</f>
        <v>△</v>
      </c>
      <c r="AE17" s="27" t="str">
        <f>A19</f>
        <v>鹿島</v>
      </c>
    </row>
    <row r="18" spans="1:31" ht="28.2" customHeight="1" x14ac:dyDescent="0.2">
      <c r="A18" s="15" t="s">
        <v>20</v>
      </c>
      <c r="B18" s="38"/>
      <c r="C18" s="39"/>
      <c r="D18" s="39"/>
      <c r="E18" s="40"/>
      <c r="F18" s="11" t="str">
        <f>Z17</f>
        <v>△</v>
      </c>
      <c r="G18" s="9">
        <f>AA17</f>
        <v>1</v>
      </c>
      <c r="H18" s="9" t="s">
        <v>8</v>
      </c>
      <c r="I18" s="12">
        <f>AC17</f>
        <v>1</v>
      </c>
      <c r="J18" s="11" t="str">
        <f>Z19</f>
        <v>×</v>
      </c>
      <c r="K18" s="9">
        <f>AA19</f>
        <v>0</v>
      </c>
      <c r="L18" s="9" t="s">
        <v>8</v>
      </c>
      <c r="M18" s="12">
        <f>AC19</f>
        <v>1</v>
      </c>
      <c r="N18" s="11" t="str">
        <f>Z21</f>
        <v>×</v>
      </c>
      <c r="O18" s="9">
        <f>AA21</f>
        <v>0</v>
      </c>
      <c r="P18" s="9" t="s">
        <v>8</v>
      </c>
      <c r="Q18" s="12">
        <f>AC21</f>
        <v>1</v>
      </c>
      <c r="R18" s="12">
        <f>COUNTIF(B18:Q18,"○")*3</f>
        <v>0</v>
      </c>
      <c r="S18" s="12">
        <f>COUNTIF(B18:Q18,"△")</f>
        <v>1</v>
      </c>
      <c r="T18" s="14">
        <f>SUM(R18:S18)</f>
        <v>1</v>
      </c>
      <c r="U18" s="14">
        <f>G18+K18+O18-I18-M18-Q18</f>
        <v>-2</v>
      </c>
      <c r="V18" s="22">
        <v>4</v>
      </c>
      <c r="X18" s="17" t="s">
        <v>2</v>
      </c>
      <c r="Y18" s="25" t="str">
        <f>A21</f>
        <v>東海南</v>
      </c>
      <c r="Z18" s="19" t="str">
        <f t="shared" ref="Z18:Z22" si="10">IF(AA18=AC18,"△",IF(AA18&gt;AC18,"○","×"))</f>
        <v>×</v>
      </c>
      <c r="AA18" s="20">
        <v>0</v>
      </c>
      <c r="AB18" s="18" t="s">
        <v>7</v>
      </c>
      <c r="AC18" s="20">
        <v>2</v>
      </c>
      <c r="AD18" s="19" t="str">
        <f t="shared" ref="AD18:AD22" si="11">IF(AA18=AC18,"△",IF(AA18&lt;AC18,"○","×"))</f>
        <v>○</v>
      </c>
      <c r="AE18" s="28" t="str">
        <f>A20</f>
        <v>平井</v>
      </c>
    </row>
    <row r="19" spans="1:31" ht="28.2" customHeight="1" x14ac:dyDescent="0.2">
      <c r="A19" s="15" t="s">
        <v>0</v>
      </c>
      <c r="B19" s="6" t="str">
        <f>AD17</f>
        <v>△</v>
      </c>
      <c r="C19" s="5">
        <f>I18</f>
        <v>1</v>
      </c>
      <c r="D19" s="9" t="s">
        <v>8</v>
      </c>
      <c r="E19" s="7">
        <f>G18</f>
        <v>1</v>
      </c>
      <c r="F19" s="35"/>
      <c r="G19" s="36"/>
      <c r="H19" s="36"/>
      <c r="I19" s="37"/>
      <c r="J19" s="6" t="str">
        <f>Z22</f>
        <v>△</v>
      </c>
      <c r="K19" s="5">
        <f>AA22</f>
        <v>2</v>
      </c>
      <c r="L19" s="9" t="s">
        <v>8</v>
      </c>
      <c r="M19" s="7">
        <f>AC22</f>
        <v>2</v>
      </c>
      <c r="N19" s="6" t="str">
        <f>AD20</f>
        <v>○</v>
      </c>
      <c r="O19" s="5">
        <f>I21</f>
        <v>3</v>
      </c>
      <c r="P19" s="9" t="s">
        <v>8</v>
      </c>
      <c r="Q19" s="7">
        <f>G21</f>
        <v>0</v>
      </c>
      <c r="R19" s="12">
        <f t="shared" ref="R19:R20" si="12">COUNTIF(B19:Q19,"○")*3</f>
        <v>3</v>
      </c>
      <c r="S19" s="12">
        <f t="shared" ref="S19:S21" si="13">COUNTIF(B19:Q19,"△")</f>
        <v>2</v>
      </c>
      <c r="T19" s="14">
        <f t="shared" ref="T19:T21" si="14">SUM(R19:S19)</f>
        <v>5</v>
      </c>
      <c r="U19" s="14">
        <f>C19+K19+O19-E19-M19-Q19</f>
        <v>3</v>
      </c>
      <c r="V19" s="15">
        <v>2</v>
      </c>
      <c r="X19" s="17" t="s">
        <v>3</v>
      </c>
      <c r="Y19" s="25" t="str">
        <f>A18</f>
        <v>笛吹一宮</v>
      </c>
      <c r="Z19" s="19" t="str">
        <f t="shared" si="10"/>
        <v>×</v>
      </c>
      <c r="AA19" s="20">
        <v>0</v>
      </c>
      <c r="AB19" s="18" t="s">
        <v>7</v>
      </c>
      <c r="AC19" s="20">
        <v>1</v>
      </c>
      <c r="AD19" s="19" t="str">
        <f t="shared" si="11"/>
        <v>○</v>
      </c>
      <c r="AE19" s="28" t="str">
        <f>A20</f>
        <v>平井</v>
      </c>
    </row>
    <row r="20" spans="1:31" ht="28.2" customHeight="1" x14ac:dyDescent="0.2">
      <c r="A20" s="15" t="s">
        <v>21</v>
      </c>
      <c r="B20" s="6" t="str">
        <f>AD19</f>
        <v>○</v>
      </c>
      <c r="C20" s="5">
        <f>M18</f>
        <v>1</v>
      </c>
      <c r="D20" s="9" t="s">
        <v>8</v>
      </c>
      <c r="E20" s="7">
        <f>K18</f>
        <v>0</v>
      </c>
      <c r="F20" s="6" t="str">
        <f>AD22</f>
        <v>△</v>
      </c>
      <c r="G20" s="5">
        <f>M19</f>
        <v>2</v>
      </c>
      <c r="H20" s="9" t="s">
        <v>8</v>
      </c>
      <c r="I20" s="7">
        <f>K19</f>
        <v>2</v>
      </c>
      <c r="J20" s="35"/>
      <c r="K20" s="36"/>
      <c r="L20" s="36"/>
      <c r="M20" s="37"/>
      <c r="N20" s="6" t="str">
        <f>AD18</f>
        <v>○</v>
      </c>
      <c r="O20" s="5">
        <f>M21</f>
        <v>2</v>
      </c>
      <c r="P20" s="9" t="s">
        <v>8</v>
      </c>
      <c r="Q20" s="7">
        <f>K21</f>
        <v>0</v>
      </c>
      <c r="R20" s="12">
        <f t="shared" si="12"/>
        <v>6</v>
      </c>
      <c r="S20" s="12">
        <f t="shared" si="13"/>
        <v>1</v>
      </c>
      <c r="T20" s="14">
        <f t="shared" si="14"/>
        <v>7</v>
      </c>
      <c r="U20" s="14">
        <f>G20+C20+O20-I20-E20-Q20</f>
        <v>3</v>
      </c>
      <c r="V20" s="15">
        <v>1</v>
      </c>
      <c r="X20" s="6" t="s">
        <v>4</v>
      </c>
      <c r="Y20" s="24" t="str">
        <f>A21</f>
        <v>東海南</v>
      </c>
      <c r="Z20" s="4" t="str">
        <f t="shared" si="10"/>
        <v>×</v>
      </c>
      <c r="AA20" s="16">
        <v>0</v>
      </c>
      <c r="AB20" s="5" t="s">
        <v>7</v>
      </c>
      <c r="AC20" s="16">
        <v>3</v>
      </c>
      <c r="AD20" s="4" t="str">
        <f t="shared" si="11"/>
        <v>○</v>
      </c>
      <c r="AE20" s="27" t="str">
        <f>A19</f>
        <v>鹿島</v>
      </c>
    </row>
    <row r="21" spans="1:31" ht="28.2" customHeight="1" x14ac:dyDescent="0.2">
      <c r="A21" s="15" t="s">
        <v>22</v>
      </c>
      <c r="B21" s="6" t="str">
        <f>AD21</f>
        <v>○</v>
      </c>
      <c r="C21" s="5">
        <f>Q18</f>
        <v>1</v>
      </c>
      <c r="D21" s="9" t="s">
        <v>8</v>
      </c>
      <c r="E21" s="7">
        <f>O18</f>
        <v>0</v>
      </c>
      <c r="F21" s="6" t="str">
        <f>Z20</f>
        <v>×</v>
      </c>
      <c r="G21" s="5">
        <f>AA20</f>
        <v>0</v>
      </c>
      <c r="H21" s="9" t="s">
        <v>8</v>
      </c>
      <c r="I21" s="7">
        <f>AC20</f>
        <v>3</v>
      </c>
      <c r="J21" s="6" t="str">
        <f>Z18</f>
        <v>×</v>
      </c>
      <c r="K21" s="5">
        <f>AA18</f>
        <v>0</v>
      </c>
      <c r="L21" s="9" t="s">
        <v>8</v>
      </c>
      <c r="M21" s="7">
        <f>AC18</f>
        <v>2</v>
      </c>
      <c r="N21" s="35"/>
      <c r="O21" s="36"/>
      <c r="P21" s="36"/>
      <c r="Q21" s="37"/>
      <c r="R21" s="12">
        <f>COUNTIF(B21:Q21,"○")*3</f>
        <v>3</v>
      </c>
      <c r="S21" s="12">
        <f t="shared" si="13"/>
        <v>0</v>
      </c>
      <c r="T21" s="14">
        <f t="shared" si="14"/>
        <v>3</v>
      </c>
      <c r="U21" s="14">
        <f>G21+K21+C21-I21-M21-E21</f>
        <v>-4</v>
      </c>
      <c r="V21" s="15">
        <v>3</v>
      </c>
      <c r="X21" s="11" t="s">
        <v>5</v>
      </c>
      <c r="Y21" s="26" t="str">
        <f>A18</f>
        <v>笛吹一宮</v>
      </c>
      <c r="Z21" s="8" t="str">
        <f t="shared" si="10"/>
        <v>×</v>
      </c>
      <c r="AA21" s="21">
        <v>0</v>
      </c>
      <c r="AB21" s="9" t="s">
        <v>7</v>
      </c>
      <c r="AC21" s="21">
        <v>1</v>
      </c>
      <c r="AD21" s="8" t="str">
        <f t="shared" si="11"/>
        <v>○</v>
      </c>
      <c r="AE21" s="29" t="str">
        <f>A21</f>
        <v>東海南</v>
      </c>
    </row>
    <row r="22" spans="1:31" ht="28.2" customHeight="1" x14ac:dyDescent="0.2">
      <c r="X22" s="11" t="s">
        <v>6</v>
      </c>
      <c r="Y22" s="26" t="str">
        <f>A19</f>
        <v>鹿島</v>
      </c>
      <c r="Z22" s="8" t="str">
        <f t="shared" si="10"/>
        <v>△</v>
      </c>
      <c r="AA22" s="21">
        <v>2</v>
      </c>
      <c r="AB22" s="9" t="s">
        <v>7</v>
      </c>
      <c r="AC22" s="21">
        <v>2</v>
      </c>
      <c r="AD22" s="8" t="str">
        <f t="shared" si="11"/>
        <v>△</v>
      </c>
      <c r="AE22" s="29" t="str">
        <f>A20</f>
        <v>平井</v>
      </c>
    </row>
    <row r="23" spans="1:31" ht="28.2" customHeight="1" x14ac:dyDescent="0.2">
      <c r="A23" s="32" t="s">
        <v>30</v>
      </c>
      <c r="C23" s="31" t="s">
        <v>35</v>
      </c>
      <c r="X23" s="42" t="str">
        <f>C23</f>
        <v>（会場　神栖海浜サッカー場Ｂ）</v>
      </c>
      <c r="Y23" s="42"/>
      <c r="Z23" s="42"/>
      <c r="AA23" s="42"/>
      <c r="AB23" s="42"/>
      <c r="AC23" s="42"/>
      <c r="AD23" s="42"/>
      <c r="AE23" s="42"/>
    </row>
    <row r="24" spans="1:31" ht="28.2" customHeight="1" x14ac:dyDescent="0.2">
      <c r="A24" s="1"/>
      <c r="B24" s="34" t="str">
        <f>A25</f>
        <v>常陸大宮</v>
      </c>
      <c r="C24" s="34"/>
      <c r="D24" s="34"/>
      <c r="E24" s="34"/>
      <c r="F24" s="34" t="str">
        <f>A26</f>
        <v>麻生</v>
      </c>
      <c r="G24" s="34"/>
      <c r="H24" s="34"/>
      <c r="I24" s="34"/>
      <c r="J24" s="34" t="str">
        <f>A27</f>
        <v>松戸三</v>
      </c>
      <c r="K24" s="34"/>
      <c r="L24" s="34"/>
      <c r="M24" s="34"/>
      <c r="N24" s="34" t="str">
        <f>A28</f>
        <v>在家</v>
      </c>
      <c r="O24" s="34"/>
      <c r="P24" s="34"/>
      <c r="Q24" s="34"/>
      <c r="R24" s="10"/>
      <c r="S24" s="10"/>
      <c r="T24" s="10" t="s">
        <v>9</v>
      </c>
      <c r="U24" s="10" t="s">
        <v>10</v>
      </c>
      <c r="V24" s="10" t="s">
        <v>11</v>
      </c>
      <c r="X24" s="6" t="s">
        <v>1</v>
      </c>
      <c r="Y24" s="24" t="str">
        <f>A25</f>
        <v>常陸大宮</v>
      </c>
      <c r="Z24" s="4" t="str">
        <f>IF(AA24=AC24,"△",IF(AA24&gt;AC24,"○","×"))</f>
        <v>○</v>
      </c>
      <c r="AA24" s="16">
        <v>3</v>
      </c>
      <c r="AB24" s="5" t="s">
        <v>7</v>
      </c>
      <c r="AC24" s="16">
        <v>0</v>
      </c>
      <c r="AD24" s="4" t="str">
        <f>IF(AA24=AC24,"△",IF(AA24&lt;AC24,"○","×"))</f>
        <v>×</v>
      </c>
      <c r="AE24" s="27" t="str">
        <f>A26</f>
        <v>麻生</v>
      </c>
    </row>
    <row r="25" spans="1:31" ht="28.2" customHeight="1" x14ac:dyDescent="0.2">
      <c r="A25" s="15" t="s">
        <v>61</v>
      </c>
      <c r="B25" s="38"/>
      <c r="C25" s="39"/>
      <c r="D25" s="39"/>
      <c r="E25" s="40"/>
      <c r="F25" s="11" t="str">
        <f>Z24</f>
        <v>○</v>
      </c>
      <c r="G25" s="9">
        <f>AA24</f>
        <v>3</v>
      </c>
      <c r="H25" s="9" t="s">
        <v>8</v>
      </c>
      <c r="I25" s="12">
        <f>AC24</f>
        <v>0</v>
      </c>
      <c r="J25" s="11" t="str">
        <f>Z26</f>
        <v>△</v>
      </c>
      <c r="K25" s="9">
        <f>AA26</f>
        <v>0</v>
      </c>
      <c r="L25" s="9" t="s">
        <v>8</v>
      </c>
      <c r="M25" s="12">
        <f>AC26</f>
        <v>0</v>
      </c>
      <c r="N25" s="11" t="str">
        <f>Z28</f>
        <v>○</v>
      </c>
      <c r="O25" s="9">
        <f>AA28</f>
        <v>4</v>
      </c>
      <c r="P25" s="9" t="s">
        <v>8</v>
      </c>
      <c r="Q25" s="12">
        <f>AC28</f>
        <v>0</v>
      </c>
      <c r="R25" s="12">
        <f>COUNTIF(B25:Q25,"○")*3</f>
        <v>6</v>
      </c>
      <c r="S25" s="12">
        <f>COUNTIF(B25:Q25,"△")</f>
        <v>1</v>
      </c>
      <c r="T25" s="14">
        <f>SUM(R25:S25)</f>
        <v>7</v>
      </c>
      <c r="U25" s="14">
        <f>G25+K25+O25-I25-M25-Q25</f>
        <v>7</v>
      </c>
      <c r="V25" s="22">
        <v>1</v>
      </c>
      <c r="X25" s="17" t="s">
        <v>2</v>
      </c>
      <c r="Y25" s="25" t="str">
        <f>A28</f>
        <v>在家</v>
      </c>
      <c r="Z25" s="19" t="str">
        <f t="shared" ref="Z25:Z29" si="15">IF(AA25=AC25,"△",IF(AA25&gt;AC25,"○","×"))</f>
        <v>×</v>
      </c>
      <c r="AA25" s="20">
        <v>0</v>
      </c>
      <c r="AB25" s="18" t="s">
        <v>7</v>
      </c>
      <c r="AC25" s="20">
        <v>3</v>
      </c>
      <c r="AD25" s="19" t="str">
        <f t="shared" ref="AD25:AD29" si="16">IF(AA25=AC25,"△",IF(AA25&lt;AC25,"○","×"))</f>
        <v>○</v>
      </c>
      <c r="AE25" s="28" t="str">
        <f>A27</f>
        <v>松戸三</v>
      </c>
    </row>
    <row r="26" spans="1:31" ht="28.2" customHeight="1" x14ac:dyDescent="0.2">
      <c r="A26" s="15" t="s">
        <v>23</v>
      </c>
      <c r="B26" s="6" t="str">
        <f>AD24</f>
        <v>×</v>
      </c>
      <c r="C26" s="5">
        <f>I25</f>
        <v>0</v>
      </c>
      <c r="D26" s="9" t="s">
        <v>8</v>
      </c>
      <c r="E26" s="7">
        <f>G25</f>
        <v>3</v>
      </c>
      <c r="F26" s="35"/>
      <c r="G26" s="36"/>
      <c r="H26" s="36"/>
      <c r="I26" s="37"/>
      <c r="J26" s="6" t="str">
        <f>Z29</f>
        <v>×</v>
      </c>
      <c r="K26" s="5">
        <f>AA29</f>
        <v>0</v>
      </c>
      <c r="L26" s="9" t="s">
        <v>8</v>
      </c>
      <c r="M26" s="7">
        <f>AC29</f>
        <v>1</v>
      </c>
      <c r="N26" s="6" t="str">
        <f>AD27</f>
        <v>○</v>
      </c>
      <c r="O26" s="5">
        <f>I28</f>
        <v>3</v>
      </c>
      <c r="P26" s="9" t="s">
        <v>8</v>
      </c>
      <c r="Q26" s="7">
        <f>G28</f>
        <v>0</v>
      </c>
      <c r="R26" s="12">
        <f t="shared" ref="R26:R27" si="17">COUNTIF(B26:Q26,"○")*3</f>
        <v>3</v>
      </c>
      <c r="S26" s="12">
        <f t="shared" ref="S26:S28" si="18">COUNTIF(B26:Q26,"△")</f>
        <v>0</v>
      </c>
      <c r="T26" s="14">
        <f t="shared" ref="T26:T28" si="19">SUM(R26:S26)</f>
        <v>3</v>
      </c>
      <c r="U26" s="14">
        <f>C26+K26+O26-E26-M26-Q26</f>
        <v>-1</v>
      </c>
      <c r="V26" s="15">
        <v>3</v>
      </c>
      <c r="X26" s="17" t="s">
        <v>3</v>
      </c>
      <c r="Y26" s="25" t="str">
        <f>A25</f>
        <v>常陸大宮</v>
      </c>
      <c r="Z26" s="19" t="str">
        <f t="shared" si="15"/>
        <v>△</v>
      </c>
      <c r="AA26" s="20">
        <v>0</v>
      </c>
      <c r="AB26" s="18" t="s">
        <v>7</v>
      </c>
      <c r="AC26" s="20">
        <v>0</v>
      </c>
      <c r="AD26" s="19" t="str">
        <f t="shared" si="16"/>
        <v>△</v>
      </c>
      <c r="AE26" s="28" t="str">
        <f>A27</f>
        <v>松戸三</v>
      </c>
    </row>
    <row r="27" spans="1:31" ht="28.2" customHeight="1" x14ac:dyDescent="0.2">
      <c r="A27" s="15" t="s">
        <v>24</v>
      </c>
      <c r="B27" s="6" t="str">
        <f>AD26</f>
        <v>△</v>
      </c>
      <c r="C27" s="5">
        <f>M25</f>
        <v>0</v>
      </c>
      <c r="D27" s="9" t="s">
        <v>8</v>
      </c>
      <c r="E27" s="7">
        <f>K25</f>
        <v>0</v>
      </c>
      <c r="F27" s="6" t="str">
        <f>AD29</f>
        <v>○</v>
      </c>
      <c r="G27" s="5">
        <f>M26</f>
        <v>1</v>
      </c>
      <c r="H27" s="9" t="s">
        <v>8</v>
      </c>
      <c r="I27" s="7">
        <f>K26</f>
        <v>0</v>
      </c>
      <c r="J27" s="35"/>
      <c r="K27" s="36"/>
      <c r="L27" s="36"/>
      <c r="M27" s="37"/>
      <c r="N27" s="6" t="str">
        <f>AD25</f>
        <v>○</v>
      </c>
      <c r="O27" s="5">
        <f>M28</f>
        <v>3</v>
      </c>
      <c r="P27" s="9" t="s">
        <v>8</v>
      </c>
      <c r="Q27" s="7">
        <f>K28</f>
        <v>0</v>
      </c>
      <c r="R27" s="12">
        <f t="shared" si="17"/>
        <v>6</v>
      </c>
      <c r="S27" s="12">
        <f t="shared" si="18"/>
        <v>1</v>
      </c>
      <c r="T27" s="14">
        <f t="shared" si="19"/>
        <v>7</v>
      </c>
      <c r="U27" s="14">
        <f>G27+C27+O27-I27-E27-Q27</f>
        <v>4</v>
      </c>
      <c r="V27" s="15">
        <v>2</v>
      </c>
      <c r="X27" s="6" t="s">
        <v>4</v>
      </c>
      <c r="Y27" s="24" t="str">
        <f>A28</f>
        <v>在家</v>
      </c>
      <c r="Z27" s="4" t="str">
        <f t="shared" si="15"/>
        <v>×</v>
      </c>
      <c r="AA27" s="16">
        <v>0</v>
      </c>
      <c r="AB27" s="5" t="s">
        <v>7</v>
      </c>
      <c r="AC27" s="16">
        <v>3</v>
      </c>
      <c r="AD27" s="4" t="str">
        <f t="shared" si="16"/>
        <v>○</v>
      </c>
      <c r="AE27" s="27" t="str">
        <f>A26</f>
        <v>麻生</v>
      </c>
    </row>
    <row r="28" spans="1:31" ht="28.2" customHeight="1" x14ac:dyDescent="0.2">
      <c r="A28" s="15" t="s">
        <v>25</v>
      </c>
      <c r="B28" s="6" t="str">
        <f>AD28</f>
        <v>×</v>
      </c>
      <c r="C28" s="5">
        <f>Q25</f>
        <v>0</v>
      </c>
      <c r="D28" s="9" t="s">
        <v>8</v>
      </c>
      <c r="E28" s="7">
        <f>O25</f>
        <v>4</v>
      </c>
      <c r="F28" s="6" t="str">
        <f>Z27</f>
        <v>×</v>
      </c>
      <c r="G28" s="5">
        <f>AA27</f>
        <v>0</v>
      </c>
      <c r="H28" s="9" t="s">
        <v>8</v>
      </c>
      <c r="I28" s="7">
        <f>AC27</f>
        <v>3</v>
      </c>
      <c r="J28" s="6" t="str">
        <f>Z25</f>
        <v>×</v>
      </c>
      <c r="K28" s="5">
        <f>AA25</f>
        <v>0</v>
      </c>
      <c r="L28" s="9" t="s">
        <v>8</v>
      </c>
      <c r="M28" s="7">
        <f>AC25</f>
        <v>3</v>
      </c>
      <c r="N28" s="35"/>
      <c r="O28" s="36"/>
      <c r="P28" s="36"/>
      <c r="Q28" s="37"/>
      <c r="R28" s="12">
        <f>COUNTIF(B28:Q28,"○")*3</f>
        <v>0</v>
      </c>
      <c r="S28" s="12">
        <f t="shared" si="18"/>
        <v>0</v>
      </c>
      <c r="T28" s="14">
        <f t="shared" si="19"/>
        <v>0</v>
      </c>
      <c r="U28" s="14">
        <f>G28+K28+C28-I28-M28-E28</f>
        <v>-10</v>
      </c>
      <c r="V28" s="15">
        <v>4</v>
      </c>
      <c r="X28" s="11" t="s">
        <v>5</v>
      </c>
      <c r="Y28" s="26" t="str">
        <f>A25</f>
        <v>常陸大宮</v>
      </c>
      <c r="Z28" s="8" t="str">
        <f t="shared" si="15"/>
        <v>○</v>
      </c>
      <c r="AA28" s="21">
        <v>4</v>
      </c>
      <c r="AB28" s="9" t="s">
        <v>7</v>
      </c>
      <c r="AC28" s="21">
        <v>0</v>
      </c>
      <c r="AD28" s="8" t="str">
        <f t="shared" si="16"/>
        <v>×</v>
      </c>
      <c r="AE28" s="29" t="str">
        <f>A28</f>
        <v>在家</v>
      </c>
    </row>
    <row r="29" spans="1:31" ht="28.2" customHeight="1" x14ac:dyDescent="0.2">
      <c r="X29" s="11" t="s">
        <v>6</v>
      </c>
      <c r="Y29" s="26" t="str">
        <f>A26</f>
        <v>麻生</v>
      </c>
      <c r="Z29" s="8" t="str">
        <f t="shared" si="15"/>
        <v>×</v>
      </c>
      <c r="AA29" s="21">
        <v>0</v>
      </c>
      <c r="AB29" s="9" t="s">
        <v>7</v>
      </c>
      <c r="AC29" s="21">
        <v>1</v>
      </c>
      <c r="AD29" s="8" t="str">
        <f t="shared" si="16"/>
        <v>○</v>
      </c>
      <c r="AE29" s="29" t="str">
        <f>A27</f>
        <v>松戸三</v>
      </c>
    </row>
    <row r="30" spans="1:31" ht="29.4" customHeight="1" x14ac:dyDescent="0.15"/>
    <row r="31" spans="1:31" ht="29.4" customHeight="1" x14ac:dyDescent="0.15"/>
    <row r="32" spans="1:31" ht="29.4" customHeight="1" x14ac:dyDescent="0.2"/>
    <row r="33" ht="29.4" customHeight="1" x14ac:dyDescent="0.2"/>
    <row r="34" ht="29.4" customHeight="1" x14ac:dyDescent="0.2"/>
    <row r="35" ht="29.4" customHeight="1" x14ac:dyDescent="0.2"/>
    <row r="36" ht="29.4" customHeight="1" x14ac:dyDescent="0.2"/>
    <row r="37" ht="29.4" customHeight="1" x14ac:dyDescent="0.2"/>
    <row r="38" ht="29.4" customHeight="1" x14ac:dyDescent="0.2"/>
    <row r="39" ht="29.4" customHeight="1" x14ac:dyDescent="0.2"/>
    <row r="40" ht="29.4" customHeight="1" x14ac:dyDescent="0.2"/>
    <row r="41" ht="29.4" customHeight="1" x14ac:dyDescent="0.2"/>
    <row r="42" ht="29.4" customHeight="1" x14ac:dyDescent="0.2"/>
    <row r="43" ht="29.4" customHeight="1" x14ac:dyDescent="0.2"/>
    <row r="44" ht="29.4" customHeight="1" x14ac:dyDescent="0.2"/>
    <row r="45" ht="29.4" customHeight="1" x14ac:dyDescent="0.2"/>
    <row r="46" ht="29.4" customHeight="1" x14ac:dyDescent="0.2"/>
    <row r="47" ht="29.4" customHeight="1" x14ac:dyDescent="0.2"/>
    <row r="48" ht="29.4" customHeight="1" x14ac:dyDescent="0.2"/>
    <row r="49" ht="29.4" customHeight="1" x14ac:dyDescent="0.2"/>
    <row r="50" ht="29.4" customHeight="1" x14ac:dyDescent="0.2"/>
    <row r="51" ht="29.4" customHeight="1" x14ac:dyDescent="0.2"/>
    <row r="52" ht="29.4" customHeight="1" x14ac:dyDescent="0.2"/>
    <row r="53" ht="29.4" customHeight="1" x14ac:dyDescent="0.2"/>
    <row r="54" ht="29.4" customHeight="1" x14ac:dyDescent="0.2"/>
    <row r="55" ht="29.4" customHeight="1" x14ac:dyDescent="0.2"/>
    <row r="56" ht="29.4" customHeight="1" x14ac:dyDescent="0.2"/>
    <row r="57" ht="29.4" customHeight="1" x14ac:dyDescent="0.2"/>
  </sheetData>
  <mergeCells count="36">
    <mergeCell ref="B25:E25"/>
    <mergeCell ref="F26:I26"/>
    <mergeCell ref="J27:M27"/>
    <mergeCell ref="N28:Q28"/>
    <mergeCell ref="X2:AE2"/>
    <mergeCell ref="X9:AE9"/>
    <mergeCell ref="X16:AE16"/>
    <mergeCell ref="X23:AE23"/>
    <mergeCell ref="B18:E18"/>
    <mergeCell ref="F19:I19"/>
    <mergeCell ref="J20:M20"/>
    <mergeCell ref="N21:Q21"/>
    <mergeCell ref="B24:E24"/>
    <mergeCell ref="F24:I24"/>
    <mergeCell ref="J24:M24"/>
    <mergeCell ref="N24:Q24"/>
    <mergeCell ref="J13:M13"/>
    <mergeCell ref="N14:Q14"/>
    <mergeCell ref="B17:E17"/>
    <mergeCell ref="F17:I17"/>
    <mergeCell ref="J17:M17"/>
    <mergeCell ref="N17:Q17"/>
    <mergeCell ref="B3:E3"/>
    <mergeCell ref="F3:I3"/>
    <mergeCell ref="J3:M3"/>
    <mergeCell ref="N3:Q3"/>
    <mergeCell ref="F12:I12"/>
    <mergeCell ref="B4:E4"/>
    <mergeCell ref="F5:I5"/>
    <mergeCell ref="J6:M6"/>
    <mergeCell ref="N7:Q7"/>
    <mergeCell ref="B10:E10"/>
    <mergeCell ref="F10:I10"/>
    <mergeCell ref="J10:M10"/>
    <mergeCell ref="N10:Q10"/>
    <mergeCell ref="B11:E11"/>
  </mergeCells>
  <phoneticPr fontId="1"/>
  <pageMargins left="0.81" right="0.38" top="0.48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"/>
  <sheetViews>
    <sheetView topLeftCell="A19" zoomScale="80" zoomScaleNormal="80" workbookViewId="0">
      <selection activeCell="V29" sqref="V29"/>
    </sheetView>
  </sheetViews>
  <sheetFormatPr defaultRowHeight="19.2" x14ac:dyDescent="0.2"/>
  <cols>
    <col min="1" max="1" width="13" customWidth="1"/>
    <col min="2" max="2" width="4.77734375" customWidth="1"/>
    <col min="3" max="3" width="3.77734375" customWidth="1"/>
    <col min="4" max="4" width="2.88671875" customWidth="1"/>
    <col min="5" max="5" width="3.77734375" customWidth="1"/>
    <col min="6" max="6" width="4.77734375" customWidth="1"/>
    <col min="7" max="7" width="3.77734375" customWidth="1"/>
    <col min="8" max="8" width="2.88671875" customWidth="1"/>
    <col min="9" max="9" width="3.77734375" customWidth="1"/>
    <col min="10" max="10" width="4.77734375" customWidth="1"/>
    <col min="11" max="11" width="3.77734375" customWidth="1"/>
    <col min="12" max="12" width="2.88671875" customWidth="1"/>
    <col min="13" max="13" width="3.77734375" customWidth="1"/>
    <col min="14" max="14" width="4.77734375" customWidth="1"/>
    <col min="15" max="15" width="3.77734375" customWidth="1"/>
    <col min="16" max="16" width="2.88671875" customWidth="1"/>
    <col min="17" max="17" width="3.77734375" customWidth="1"/>
    <col min="18" max="19" width="3.77734375" hidden="1" customWidth="1"/>
    <col min="20" max="22" width="6.33203125" style="3" customWidth="1"/>
    <col min="24" max="24" width="4.21875" style="3" customWidth="1"/>
    <col min="25" max="25" width="8.88671875" style="23"/>
    <col min="26" max="26" width="4" style="3" hidden="1" customWidth="1"/>
    <col min="27" max="27" width="6.33203125" style="13" customWidth="1"/>
    <col min="28" max="28" width="4.33203125" style="3" customWidth="1"/>
    <col min="29" max="29" width="6.33203125" style="13" customWidth="1"/>
    <col min="30" max="30" width="4" hidden="1" customWidth="1"/>
    <col min="31" max="31" width="8.88671875" style="23"/>
  </cols>
  <sheetData>
    <row r="1" spans="1:33" ht="28.2" customHeight="1" x14ac:dyDescent="0.2">
      <c r="A1" t="s">
        <v>26</v>
      </c>
      <c r="G1" s="30" t="s">
        <v>27</v>
      </c>
    </row>
    <row r="2" spans="1:33" ht="28.2" customHeight="1" x14ac:dyDescent="0.2">
      <c r="A2" s="31" t="s">
        <v>36</v>
      </c>
      <c r="B2" s="2"/>
      <c r="C2" s="31" t="s">
        <v>56</v>
      </c>
      <c r="F2" s="2"/>
      <c r="G2" s="2"/>
      <c r="J2" s="2"/>
      <c r="K2" s="2"/>
      <c r="N2" s="2"/>
      <c r="O2" s="2"/>
      <c r="X2" s="41" t="str">
        <f>C2</f>
        <v>（会場　矢田部サッカー場Ａ）</v>
      </c>
      <c r="Y2" s="41"/>
      <c r="Z2" s="41"/>
      <c r="AA2" s="41"/>
      <c r="AB2" s="41"/>
      <c r="AC2" s="41"/>
      <c r="AD2" s="41"/>
      <c r="AE2" s="41"/>
    </row>
    <row r="3" spans="1:33" ht="28.2" customHeight="1" x14ac:dyDescent="0.2">
      <c r="A3" s="1"/>
      <c r="B3" s="34" t="str">
        <f>A4</f>
        <v>下稲吉</v>
      </c>
      <c r="C3" s="34"/>
      <c r="D3" s="34"/>
      <c r="E3" s="34"/>
      <c r="F3" s="34" t="str">
        <f>A5</f>
        <v>平三</v>
      </c>
      <c r="G3" s="34"/>
      <c r="H3" s="34"/>
      <c r="I3" s="34"/>
      <c r="J3" s="34" t="str">
        <f>A6</f>
        <v>神栖三</v>
      </c>
      <c r="K3" s="34"/>
      <c r="L3" s="34"/>
      <c r="M3" s="34"/>
      <c r="N3" s="34" t="str">
        <f>A7</f>
        <v>神栖一</v>
      </c>
      <c r="O3" s="34"/>
      <c r="P3" s="34"/>
      <c r="Q3" s="34"/>
      <c r="R3" s="10"/>
      <c r="S3" s="10"/>
      <c r="T3" s="10" t="s">
        <v>9</v>
      </c>
      <c r="U3" s="10" t="s">
        <v>10</v>
      </c>
      <c r="V3" s="10" t="s">
        <v>11</v>
      </c>
      <c r="X3" s="6" t="s">
        <v>1</v>
      </c>
      <c r="Y3" s="24" t="str">
        <f>A4</f>
        <v>下稲吉</v>
      </c>
      <c r="Z3" s="4" t="str">
        <f>IF(AA3=AC3,"△",IF(AA3&gt;AC3,"○","×"))</f>
        <v>○</v>
      </c>
      <c r="AA3" s="16">
        <v>10</v>
      </c>
      <c r="AB3" s="5" t="s">
        <v>7</v>
      </c>
      <c r="AC3" s="16">
        <v>0</v>
      </c>
      <c r="AD3" s="4" t="str">
        <f>IF(AA3=AC3,"△",IF(AA3&lt;AC3,"○","×"))</f>
        <v>×</v>
      </c>
      <c r="AE3" s="27" t="str">
        <f>A5</f>
        <v>平三</v>
      </c>
      <c r="AG3" s="33" t="s">
        <v>60</v>
      </c>
    </row>
    <row r="4" spans="1:33" ht="28.2" customHeight="1" x14ac:dyDescent="0.2">
      <c r="A4" s="15" t="s">
        <v>44</v>
      </c>
      <c r="B4" s="38"/>
      <c r="C4" s="39"/>
      <c r="D4" s="39"/>
      <c r="E4" s="40"/>
      <c r="F4" s="11" t="str">
        <f>Z3</f>
        <v>○</v>
      </c>
      <c r="G4" s="9">
        <f>AA3</f>
        <v>10</v>
      </c>
      <c r="H4" s="9" t="s">
        <v>8</v>
      </c>
      <c r="I4" s="12">
        <f>AC3</f>
        <v>0</v>
      </c>
      <c r="J4" s="11" t="str">
        <f>Z5</f>
        <v>△</v>
      </c>
      <c r="K4" s="9">
        <f>AA5</f>
        <v>0</v>
      </c>
      <c r="L4" s="9" t="s">
        <v>8</v>
      </c>
      <c r="M4" s="12">
        <f>AC5</f>
        <v>0</v>
      </c>
      <c r="N4" s="11" t="str">
        <f>Z7</f>
        <v>○</v>
      </c>
      <c r="O4" s="9">
        <f>AA7</f>
        <v>3</v>
      </c>
      <c r="P4" s="9" t="s">
        <v>8</v>
      </c>
      <c r="Q4" s="12">
        <f>AC7</f>
        <v>0</v>
      </c>
      <c r="R4" s="12">
        <f>COUNTIF(B4:Q4,"○")*3</f>
        <v>6</v>
      </c>
      <c r="S4" s="12">
        <f>COUNTIF(B4:Q4,"△")</f>
        <v>1</v>
      </c>
      <c r="T4" s="14">
        <f>SUM(R4:S4)</f>
        <v>7</v>
      </c>
      <c r="U4" s="14">
        <f>G4+K4+O4-I4-M4-Q4</f>
        <v>13</v>
      </c>
      <c r="V4" s="22">
        <v>1</v>
      </c>
      <c r="X4" s="17" t="s">
        <v>2</v>
      </c>
      <c r="Y4" s="25" t="str">
        <f>A7</f>
        <v>神栖一</v>
      </c>
      <c r="Z4" s="19" t="str">
        <f t="shared" ref="Z4:Z8" si="0">IF(AA4=AC4,"△",IF(AA4&gt;AC4,"○","×"))</f>
        <v>△</v>
      </c>
      <c r="AA4" s="20">
        <v>1</v>
      </c>
      <c r="AB4" s="18" t="s">
        <v>7</v>
      </c>
      <c r="AC4" s="20">
        <v>1</v>
      </c>
      <c r="AD4" s="19" t="str">
        <f t="shared" ref="AD4:AD8" si="1">IF(AA4=AC4,"△",IF(AA4&lt;AC4,"○","×"))</f>
        <v>△</v>
      </c>
      <c r="AE4" s="28" t="str">
        <f>A6</f>
        <v>神栖三</v>
      </c>
    </row>
    <row r="5" spans="1:33" ht="28.2" customHeight="1" x14ac:dyDescent="0.2">
      <c r="A5" s="15" t="s">
        <v>45</v>
      </c>
      <c r="B5" s="6" t="str">
        <f>AD3</f>
        <v>×</v>
      </c>
      <c r="C5" s="5">
        <f>I4</f>
        <v>0</v>
      </c>
      <c r="D5" s="9" t="s">
        <v>8</v>
      </c>
      <c r="E5" s="7">
        <f>G4</f>
        <v>10</v>
      </c>
      <c r="F5" s="35"/>
      <c r="G5" s="36"/>
      <c r="H5" s="36"/>
      <c r="I5" s="37"/>
      <c r="J5" s="6" t="str">
        <f>Z8</f>
        <v>×</v>
      </c>
      <c r="K5" s="5">
        <f>AA8</f>
        <v>0</v>
      </c>
      <c r="L5" s="9" t="s">
        <v>8</v>
      </c>
      <c r="M5" s="7">
        <f>AC8</f>
        <v>7</v>
      </c>
      <c r="N5" s="6" t="str">
        <f>AD6</f>
        <v>×</v>
      </c>
      <c r="O5" s="5">
        <f>I7</f>
        <v>0</v>
      </c>
      <c r="P5" s="9" t="s">
        <v>8</v>
      </c>
      <c r="Q5" s="7">
        <f>G7</f>
        <v>6</v>
      </c>
      <c r="R5" s="12">
        <f t="shared" ref="R5:R6" si="2">COUNTIF(B5:Q5,"○")*3</f>
        <v>0</v>
      </c>
      <c r="S5" s="12">
        <f t="shared" ref="S5:S7" si="3">COUNTIF(B5:Q5,"△")</f>
        <v>0</v>
      </c>
      <c r="T5" s="14">
        <f t="shared" ref="T5:T7" si="4">SUM(R5:S5)</f>
        <v>0</v>
      </c>
      <c r="U5" s="14">
        <f>C5+K5+O5-E5-M5-Q5</f>
        <v>-23</v>
      </c>
      <c r="V5" s="15">
        <v>4</v>
      </c>
      <c r="X5" s="17" t="s">
        <v>3</v>
      </c>
      <c r="Y5" s="25" t="str">
        <f>A4</f>
        <v>下稲吉</v>
      </c>
      <c r="Z5" s="19" t="str">
        <f t="shared" si="0"/>
        <v>△</v>
      </c>
      <c r="AA5" s="20">
        <v>0</v>
      </c>
      <c r="AB5" s="18" t="s">
        <v>7</v>
      </c>
      <c r="AC5" s="20">
        <v>0</v>
      </c>
      <c r="AD5" s="19" t="str">
        <f t="shared" si="1"/>
        <v>△</v>
      </c>
      <c r="AE5" s="28" t="str">
        <f>A6</f>
        <v>神栖三</v>
      </c>
    </row>
    <row r="6" spans="1:33" ht="28.2" customHeight="1" x14ac:dyDescent="0.2">
      <c r="A6" s="15" t="s">
        <v>46</v>
      </c>
      <c r="B6" s="6" t="str">
        <f>AD5</f>
        <v>△</v>
      </c>
      <c r="C6" s="5">
        <f>M4</f>
        <v>0</v>
      </c>
      <c r="D6" s="9" t="s">
        <v>8</v>
      </c>
      <c r="E6" s="7">
        <f>K4</f>
        <v>0</v>
      </c>
      <c r="F6" s="6" t="str">
        <f>AD8</f>
        <v>○</v>
      </c>
      <c r="G6" s="5">
        <f>M5</f>
        <v>7</v>
      </c>
      <c r="H6" s="9" t="s">
        <v>8</v>
      </c>
      <c r="I6" s="7">
        <f>K5</f>
        <v>0</v>
      </c>
      <c r="J6" s="35"/>
      <c r="K6" s="36"/>
      <c r="L6" s="36"/>
      <c r="M6" s="37"/>
      <c r="N6" s="6" t="str">
        <f>AD4</f>
        <v>△</v>
      </c>
      <c r="O6" s="5">
        <f>M7</f>
        <v>1</v>
      </c>
      <c r="P6" s="9" t="s">
        <v>8</v>
      </c>
      <c r="Q6" s="7">
        <f>K7</f>
        <v>1</v>
      </c>
      <c r="R6" s="12">
        <f t="shared" si="2"/>
        <v>3</v>
      </c>
      <c r="S6" s="12">
        <f t="shared" si="3"/>
        <v>2</v>
      </c>
      <c r="T6" s="14">
        <f t="shared" si="4"/>
        <v>5</v>
      </c>
      <c r="U6" s="14">
        <f>G6+C6+O6-I6-E6-Q6</f>
        <v>7</v>
      </c>
      <c r="V6" s="15">
        <v>2</v>
      </c>
      <c r="X6" s="6" t="s">
        <v>4</v>
      </c>
      <c r="Y6" s="24" t="str">
        <f>A7</f>
        <v>神栖一</v>
      </c>
      <c r="Z6" s="4" t="str">
        <f t="shared" si="0"/>
        <v>○</v>
      </c>
      <c r="AA6" s="16">
        <v>6</v>
      </c>
      <c r="AB6" s="5" t="s">
        <v>7</v>
      </c>
      <c r="AC6" s="16">
        <v>0</v>
      </c>
      <c r="AD6" s="4" t="str">
        <f t="shared" si="1"/>
        <v>×</v>
      </c>
      <c r="AE6" s="27" t="str">
        <f>A5</f>
        <v>平三</v>
      </c>
    </row>
    <row r="7" spans="1:33" ht="28.2" customHeight="1" x14ac:dyDescent="0.2">
      <c r="A7" s="15" t="s">
        <v>47</v>
      </c>
      <c r="B7" s="6" t="str">
        <f>AD7</f>
        <v>×</v>
      </c>
      <c r="C7" s="5">
        <f>Q4</f>
        <v>0</v>
      </c>
      <c r="D7" s="9" t="s">
        <v>8</v>
      </c>
      <c r="E7" s="7">
        <f>O4</f>
        <v>3</v>
      </c>
      <c r="F7" s="6" t="str">
        <f>Z6</f>
        <v>○</v>
      </c>
      <c r="G7" s="5">
        <f>AA6</f>
        <v>6</v>
      </c>
      <c r="H7" s="9" t="s">
        <v>8</v>
      </c>
      <c r="I7" s="7">
        <f>AC6</f>
        <v>0</v>
      </c>
      <c r="J7" s="6" t="str">
        <f>Z4</f>
        <v>△</v>
      </c>
      <c r="K7" s="5">
        <f>AA4</f>
        <v>1</v>
      </c>
      <c r="L7" s="9" t="s">
        <v>8</v>
      </c>
      <c r="M7" s="7">
        <f>AC4</f>
        <v>1</v>
      </c>
      <c r="N7" s="35"/>
      <c r="O7" s="36"/>
      <c r="P7" s="36"/>
      <c r="Q7" s="37"/>
      <c r="R7" s="12">
        <f>COUNTIF(B7:Q7,"○")*3</f>
        <v>3</v>
      </c>
      <c r="S7" s="12">
        <f t="shared" si="3"/>
        <v>1</v>
      </c>
      <c r="T7" s="14">
        <f t="shared" si="4"/>
        <v>4</v>
      </c>
      <c r="U7" s="14">
        <f>G7+K7+C7-I7-M7-E7</f>
        <v>3</v>
      </c>
      <c r="V7" s="15">
        <v>3</v>
      </c>
      <c r="X7" s="11" t="s">
        <v>5</v>
      </c>
      <c r="Y7" s="26" t="str">
        <f>A4</f>
        <v>下稲吉</v>
      </c>
      <c r="Z7" s="8" t="str">
        <f t="shared" si="0"/>
        <v>○</v>
      </c>
      <c r="AA7" s="21">
        <v>3</v>
      </c>
      <c r="AB7" s="9" t="s">
        <v>7</v>
      </c>
      <c r="AC7" s="21">
        <v>0</v>
      </c>
      <c r="AD7" s="8" t="str">
        <f t="shared" si="1"/>
        <v>×</v>
      </c>
      <c r="AE7" s="29" t="str">
        <f>A7</f>
        <v>神栖一</v>
      </c>
    </row>
    <row r="8" spans="1:33" ht="28.2" customHeight="1" x14ac:dyDescent="0.2">
      <c r="X8" s="11" t="s">
        <v>6</v>
      </c>
      <c r="Y8" s="26" t="str">
        <f>A5</f>
        <v>平三</v>
      </c>
      <c r="Z8" s="8" t="str">
        <f t="shared" si="0"/>
        <v>×</v>
      </c>
      <c r="AA8" s="21">
        <v>0</v>
      </c>
      <c r="AB8" s="9" t="s">
        <v>7</v>
      </c>
      <c r="AC8" s="21">
        <v>7</v>
      </c>
      <c r="AD8" s="8" t="str">
        <f t="shared" si="1"/>
        <v>○</v>
      </c>
      <c r="AE8" s="29" t="str">
        <f>A6</f>
        <v>神栖三</v>
      </c>
    </row>
    <row r="9" spans="1:33" ht="28.2" customHeight="1" x14ac:dyDescent="0.2">
      <c r="A9" s="31" t="s">
        <v>37</v>
      </c>
      <c r="C9" s="31" t="s">
        <v>57</v>
      </c>
      <c r="X9" s="42" t="str">
        <f>C9</f>
        <v>（会場　矢田部サッカー場Ｂ）</v>
      </c>
      <c r="Y9" s="42"/>
      <c r="Z9" s="42"/>
      <c r="AA9" s="42"/>
      <c r="AB9" s="42"/>
      <c r="AC9" s="42"/>
      <c r="AD9" s="42"/>
      <c r="AE9" s="42"/>
    </row>
    <row r="10" spans="1:33" ht="28.2" customHeight="1" x14ac:dyDescent="0.2">
      <c r="A10" s="1"/>
      <c r="B10" s="34" t="str">
        <f>A11</f>
        <v>潮来二</v>
      </c>
      <c r="C10" s="34"/>
      <c r="D10" s="34"/>
      <c r="E10" s="34"/>
      <c r="F10" s="34" t="str">
        <f>A12</f>
        <v>波崎二</v>
      </c>
      <c r="G10" s="34"/>
      <c r="H10" s="34"/>
      <c r="I10" s="34"/>
      <c r="J10" s="34" t="str">
        <f>A13</f>
        <v>鬼怒</v>
      </c>
      <c r="K10" s="34"/>
      <c r="L10" s="34"/>
      <c r="M10" s="34"/>
      <c r="N10" s="34" t="str">
        <f>A14</f>
        <v>波崎四</v>
      </c>
      <c r="O10" s="34"/>
      <c r="P10" s="34"/>
      <c r="Q10" s="34"/>
      <c r="R10" s="10"/>
      <c r="S10" s="10"/>
      <c r="T10" s="10" t="s">
        <v>9</v>
      </c>
      <c r="U10" s="10" t="s">
        <v>10</v>
      </c>
      <c r="V10" s="10" t="s">
        <v>11</v>
      </c>
      <c r="X10" s="6" t="s">
        <v>1</v>
      </c>
      <c r="Y10" s="24" t="str">
        <f>A11</f>
        <v>潮来二</v>
      </c>
      <c r="Z10" s="4" t="str">
        <f>IF(AA10=AC10,"△",IF(AA10&gt;AC10,"○","×"))</f>
        <v>×</v>
      </c>
      <c r="AA10" s="16">
        <v>0</v>
      </c>
      <c r="AB10" s="5" t="s">
        <v>7</v>
      </c>
      <c r="AC10" s="16">
        <v>1</v>
      </c>
      <c r="AD10" s="4" t="str">
        <f>IF(AA10=AC10,"△",IF(AA10&lt;AC10,"○","×"))</f>
        <v>○</v>
      </c>
      <c r="AE10" s="27" t="str">
        <f>A12</f>
        <v>波崎二</v>
      </c>
    </row>
    <row r="11" spans="1:33" ht="28.2" customHeight="1" x14ac:dyDescent="0.2">
      <c r="A11" s="15" t="s">
        <v>48</v>
      </c>
      <c r="B11" s="38"/>
      <c r="C11" s="39"/>
      <c r="D11" s="39"/>
      <c r="E11" s="40"/>
      <c r="F11" s="11" t="str">
        <f>Z10</f>
        <v>×</v>
      </c>
      <c r="G11" s="9">
        <f>AA10</f>
        <v>0</v>
      </c>
      <c r="H11" s="9" t="s">
        <v>8</v>
      </c>
      <c r="I11" s="12">
        <f>AC10</f>
        <v>1</v>
      </c>
      <c r="J11" s="11" t="str">
        <f>Z12</f>
        <v>○</v>
      </c>
      <c r="K11" s="9">
        <f>AA12</f>
        <v>4</v>
      </c>
      <c r="L11" s="9" t="s">
        <v>8</v>
      </c>
      <c r="M11" s="12">
        <f>AC12</f>
        <v>1</v>
      </c>
      <c r="N11" s="11" t="str">
        <f>Z14</f>
        <v>×</v>
      </c>
      <c r="O11" s="9">
        <f>AA14</f>
        <v>0</v>
      </c>
      <c r="P11" s="9" t="s">
        <v>8</v>
      </c>
      <c r="Q11" s="12">
        <f>AC14</f>
        <v>1</v>
      </c>
      <c r="R11" s="12">
        <f>COUNTIF(B11:Q11,"○")*3</f>
        <v>3</v>
      </c>
      <c r="S11" s="12">
        <f>COUNTIF(B11:Q11,"△")</f>
        <v>0</v>
      </c>
      <c r="T11" s="14">
        <f>SUM(R11:S11)</f>
        <v>3</v>
      </c>
      <c r="U11" s="14">
        <f>G11+K11+O11-I11-M11-Q11</f>
        <v>1</v>
      </c>
      <c r="V11" s="22">
        <v>2</v>
      </c>
      <c r="X11" s="17" t="s">
        <v>2</v>
      </c>
      <c r="Y11" s="25" t="str">
        <f>A14</f>
        <v>波崎四</v>
      </c>
      <c r="Z11" s="19" t="str">
        <f t="shared" ref="Z11:Z15" si="5">IF(AA11=AC11,"△",IF(AA11&gt;AC11,"○","×"))</f>
        <v>○</v>
      </c>
      <c r="AA11" s="20">
        <v>3</v>
      </c>
      <c r="AB11" s="18" t="s">
        <v>7</v>
      </c>
      <c r="AC11" s="20">
        <v>1</v>
      </c>
      <c r="AD11" s="19" t="str">
        <f t="shared" ref="AD11:AD15" si="6">IF(AA11=AC11,"△",IF(AA11&lt;AC11,"○","×"))</f>
        <v>×</v>
      </c>
      <c r="AE11" s="28" t="str">
        <f>A13</f>
        <v>鬼怒</v>
      </c>
    </row>
    <row r="12" spans="1:33" ht="28.2" customHeight="1" x14ac:dyDescent="0.2">
      <c r="A12" s="15" t="s">
        <v>49</v>
      </c>
      <c r="B12" s="6" t="str">
        <f>AD10</f>
        <v>○</v>
      </c>
      <c r="C12" s="5">
        <f>I11</f>
        <v>1</v>
      </c>
      <c r="D12" s="9" t="s">
        <v>8</v>
      </c>
      <c r="E12" s="7">
        <f>G11</f>
        <v>0</v>
      </c>
      <c r="F12" s="35"/>
      <c r="G12" s="36"/>
      <c r="H12" s="36"/>
      <c r="I12" s="37"/>
      <c r="J12" s="6" t="str">
        <f>Z15</f>
        <v>×</v>
      </c>
      <c r="K12" s="5">
        <f>AA15</f>
        <v>1</v>
      </c>
      <c r="L12" s="9" t="s">
        <v>8</v>
      </c>
      <c r="M12" s="7">
        <f>AC15</f>
        <v>3</v>
      </c>
      <c r="N12" s="6" t="str">
        <f>AD13</f>
        <v>×</v>
      </c>
      <c r="O12" s="5">
        <f>I14</f>
        <v>1</v>
      </c>
      <c r="P12" s="9" t="s">
        <v>8</v>
      </c>
      <c r="Q12" s="7">
        <f>G14</f>
        <v>2</v>
      </c>
      <c r="R12" s="12">
        <f t="shared" ref="R12:R13" si="7">COUNTIF(B12:Q12,"○")*3</f>
        <v>3</v>
      </c>
      <c r="S12" s="12">
        <f t="shared" ref="S12:S14" si="8">COUNTIF(B12:Q12,"△")</f>
        <v>0</v>
      </c>
      <c r="T12" s="14">
        <f t="shared" ref="T12:T14" si="9">SUM(R12:S12)</f>
        <v>3</v>
      </c>
      <c r="U12" s="14">
        <f>C12+K12+O12-E12-M12-Q12</f>
        <v>-2</v>
      </c>
      <c r="V12" s="15">
        <v>3</v>
      </c>
      <c r="X12" s="17" t="s">
        <v>3</v>
      </c>
      <c r="Y12" s="25" t="str">
        <f>A11</f>
        <v>潮来二</v>
      </c>
      <c r="Z12" s="19" t="str">
        <f t="shared" si="5"/>
        <v>○</v>
      </c>
      <c r="AA12" s="20">
        <v>4</v>
      </c>
      <c r="AB12" s="18" t="s">
        <v>7</v>
      </c>
      <c r="AC12" s="20">
        <v>1</v>
      </c>
      <c r="AD12" s="19" t="str">
        <f t="shared" si="6"/>
        <v>×</v>
      </c>
      <c r="AE12" s="28" t="str">
        <f>A13</f>
        <v>鬼怒</v>
      </c>
    </row>
    <row r="13" spans="1:33" ht="28.2" customHeight="1" x14ac:dyDescent="0.2">
      <c r="A13" s="15" t="s">
        <v>50</v>
      </c>
      <c r="B13" s="6" t="str">
        <f>AD12</f>
        <v>×</v>
      </c>
      <c r="C13" s="5">
        <f>M11</f>
        <v>1</v>
      </c>
      <c r="D13" s="9" t="s">
        <v>8</v>
      </c>
      <c r="E13" s="7">
        <f>K11</f>
        <v>4</v>
      </c>
      <c r="F13" s="6" t="str">
        <f>AD15</f>
        <v>○</v>
      </c>
      <c r="G13" s="5">
        <f>M12</f>
        <v>3</v>
      </c>
      <c r="H13" s="9" t="s">
        <v>8</v>
      </c>
      <c r="I13" s="7">
        <f>K12</f>
        <v>1</v>
      </c>
      <c r="J13" s="35"/>
      <c r="K13" s="36"/>
      <c r="L13" s="36"/>
      <c r="M13" s="37"/>
      <c r="N13" s="6" t="str">
        <f>AD11</f>
        <v>×</v>
      </c>
      <c r="O13" s="5">
        <f>M14</f>
        <v>1</v>
      </c>
      <c r="P13" s="9" t="s">
        <v>8</v>
      </c>
      <c r="Q13" s="7">
        <f>K14</f>
        <v>3</v>
      </c>
      <c r="R13" s="12">
        <f t="shared" si="7"/>
        <v>3</v>
      </c>
      <c r="S13" s="12">
        <f t="shared" si="8"/>
        <v>0</v>
      </c>
      <c r="T13" s="14">
        <f t="shared" si="9"/>
        <v>3</v>
      </c>
      <c r="U13" s="14">
        <f>G13+C13+O13-I13-E13-Q13</f>
        <v>-3</v>
      </c>
      <c r="V13" s="15">
        <v>4</v>
      </c>
      <c r="X13" s="6" t="s">
        <v>4</v>
      </c>
      <c r="Y13" s="24" t="str">
        <f>A14</f>
        <v>波崎四</v>
      </c>
      <c r="Z13" s="4" t="str">
        <f t="shared" si="5"/>
        <v>○</v>
      </c>
      <c r="AA13" s="16">
        <v>2</v>
      </c>
      <c r="AB13" s="5" t="s">
        <v>7</v>
      </c>
      <c r="AC13" s="16">
        <v>1</v>
      </c>
      <c r="AD13" s="4" t="str">
        <f t="shared" si="6"/>
        <v>×</v>
      </c>
      <c r="AE13" s="27" t="str">
        <f>A12</f>
        <v>波崎二</v>
      </c>
    </row>
    <row r="14" spans="1:33" ht="28.2" customHeight="1" x14ac:dyDescent="0.2">
      <c r="A14" s="15" t="s">
        <v>51</v>
      </c>
      <c r="B14" s="6" t="str">
        <f>AD14</f>
        <v>○</v>
      </c>
      <c r="C14" s="5">
        <f>Q11</f>
        <v>1</v>
      </c>
      <c r="D14" s="9" t="s">
        <v>8</v>
      </c>
      <c r="E14" s="7">
        <f>O11</f>
        <v>0</v>
      </c>
      <c r="F14" s="6" t="str">
        <f>Z13</f>
        <v>○</v>
      </c>
      <c r="G14" s="5">
        <f>AA13</f>
        <v>2</v>
      </c>
      <c r="H14" s="9" t="s">
        <v>8</v>
      </c>
      <c r="I14" s="7">
        <f>AC13</f>
        <v>1</v>
      </c>
      <c r="J14" s="6" t="str">
        <f>Z11</f>
        <v>○</v>
      </c>
      <c r="K14" s="5">
        <v>3</v>
      </c>
      <c r="L14" s="9" t="s">
        <v>8</v>
      </c>
      <c r="M14" s="7">
        <f>AC11</f>
        <v>1</v>
      </c>
      <c r="N14" s="35"/>
      <c r="O14" s="36"/>
      <c r="P14" s="36"/>
      <c r="Q14" s="37"/>
      <c r="R14" s="12">
        <f>COUNTIF(B14:Q14,"○")*3</f>
        <v>9</v>
      </c>
      <c r="S14" s="12">
        <f t="shared" si="8"/>
        <v>0</v>
      </c>
      <c r="T14" s="14">
        <f t="shared" si="9"/>
        <v>9</v>
      </c>
      <c r="U14" s="14">
        <f>G14+K14+C14-I14-M14-E14</f>
        <v>4</v>
      </c>
      <c r="V14" s="15">
        <v>1</v>
      </c>
      <c r="X14" s="11" t="s">
        <v>5</v>
      </c>
      <c r="Y14" s="26" t="str">
        <f>A11</f>
        <v>潮来二</v>
      </c>
      <c r="Z14" s="8" t="str">
        <f t="shared" si="5"/>
        <v>×</v>
      </c>
      <c r="AA14" s="21">
        <v>0</v>
      </c>
      <c r="AB14" s="9" t="s">
        <v>7</v>
      </c>
      <c r="AC14" s="21">
        <v>1</v>
      </c>
      <c r="AD14" s="8" t="str">
        <f t="shared" si="6"/>
        <v>○</v>
      </c>
      <c r="AE14" s="29" t="str">
        <f>A14</f>
        <v>波崎四</v>
      </c>
    </row>
    <row r="15" spans="1:33" ht="28.2" customHeight="1" x14ac:dyDescent="0.2">
      <c r="X15" s="11" t="s">
        <v>6</v>
      </c>
      <c r="Y15" s="26" t="str">
        <f>A12</f>
        <v>波崎二</v>
      </c>
      <c r="Z15" s="8" t="str">
        <f t="shared" si="5"/>
        <v>×</v>
      </c>
      <c r="AA15" s="21">
        <v>1</v>
      </c>
      <c r="AB15" s="9" t="s">
        <v>7</v>
      </c>
      <c r="AC15" s="21">
        <v>3</v>
      </c>
      <c r="AD15" s="8" t="str">
        <f t="shared" si="6"/>
        <v>○</v>
      </c>
      <c r="AE15" s="29" t="str">
        <f>A13</f>
        <v>鬼怒</v>
      </c>
    </row>
    <row r="16" spans="1:33" ht="28.2" customHeight="1" x14ac:dyDescent="0.2">
      <c r="A16" s="31" t="s">
        <v>38</v>
      </c>
      <c r="C16" s="31" t="s">
        <v>58</v>
      </c>
      <c r="X16" s="42" t="str">
        <f>C16</f>
        <v>（会場　矢田部サッカー場Ｃ）</v>
      </c>
      <c r="Y16" s="42"/>
      <c r="Z16" s="42"/>
      <c r="AA16" s="42"/>
      <c r="AB16" s="42"/>
      <c r="AC16" s="42"/>
      <c r="AD16" s="42"/>
      <c r="AE16" s="42"/>
    </row>
    <row r="17" spans="1:31" ht="28.2" customHeight="1" x14ac:dyDescent="0.2">
      <c r="A17" s="1"/>
      <c r="B17" s="34" t="str">
        <f>A18</f>
        <v>銚子五</v>
      </c>
      <c r="C17" s="34"/>
      <c r="D17" s="34"/>
      <c r="E17" s="34"/>
      <c r="F17" s="34" t="str">
        <f>A19</f>
        <v>勝田二</v>
      </c>
      <c r="G17" s="34"/>
      <c r="H17" s="34"/>
      <c r="I17" s="34"/>
      <c r="J17" s="34" t="str">
        <f>A20</f>
        <v>南中山</v>
      </c>
      <c r="K17" s="34"/>
      <c r="L17" s="34"/>
      <c r="M17" s="34"/>
      <c r="N17" s="34" t="str">
        <f>A21</f>
        <v>旭</v>
      </c>
      <c r="O17" s="34"/>
      <c r="P17" s="34"/>
      <c r="Q17" s="34"/>
      <c r="R17" s="10"/>
      <c r="S17" s="10"/>
      <c r="T17" s="10" t="s">
        <v>9</v>
      </c>
      <c r="U17" s="10" t="s">
        <v>10</v>
      </c>
      <c r="V17" s="10" t="s">
        <v>11</v>
      </c>
      <c r="X17" s="6" t="s">
        <v>1</v>
      </c>
      <c r="Y17" s="24" t="str">
        <f>A18</f>
        <v>銚子五</v>
      </c>
      <c r="Z17" s="4" t="str">
        <f>IF(AA17=AC17,"△",IF(AA17&gt;AC17,"○","×"))</f>
        <v>△</v>
      </c>
      <c r="AA17" s="16">
        <v>0</v>
      </c>
      <c r="AB17" s="5" t="s">
        <v>7</v>
      </c>
      <c r="AC17" s="16">
        <v>0</v>
      </c>
      <c r="AD17" s="4" t="str">
        <f>IF(AA17=AC17,"△",IF(AA17&lt;AC17,"○","×"))</f>
        <v>△</v>
      </c>
      <c r="AE17" s="27" t="str">
        <f>A19</f>
        <v>勝田二</v>
      </c>
    </row>
    <row r="18" spans="1:31" ht="28.2" customHeight="1" x14ac:dyDescent="0.2">
      <c r="A18" s="15" t="s">
        <v>52</v>
      </c>
      <c r="B18" s="38"/>
      <c r="C18" s="39"/>
      <c r="D18" s="39"/>
      <c r="E18" s="40"/>
      <c r="F18" s="11" t="str">
        <f>Z17</f>
        <v>△</v>
      </c>
      <c r="G18" s="9">
        <f>AA17</f>
        <v>0</v>
      </c>
      <c r="H18" s="9" t="s">
        <v>8</v>
      </c>
      <c r="I18" s="12">
        <f>AC17</f>
        <v>0</v>
      </c>
      <c r="J18" s="11" t="str">
        <f>Z19</f>
        <v>○</v>
      </c>
      <c r="K18" s="9">
        <f>AA19</f>
        <v>7</v>
      </c>
      <c r="L18" s="9" t="s">
        <v>8</v>
      </c>
      <c r="M18" s="12">
        <f>AC19</f>
        <v>1</v>
      </c>
      <c r="N18" s="11" t="str">
        <f>Z21</f>
        <v>△</v>
      </c>
      <c r="O18" s="9">
        <f>AA21</f>
        <v>1</v>
      </c>
      <c r="P18" s="9" t="s">
        <v>8</v>
      </c>
      <c r="Q18" s="12">
        <f>AC21</f>
        <v>1</v>
      </c>
      <c r="R18" s="12">
        <f>COUNTIF(B18:Q18,"○")*3</f>
        <v>3</v>
      </c>
      <c r="S18" s="12">
        <f>COUNTIF(B18:Q18,"△")</f>
        <v>2</v>
      </c>
      <c r="T18" s="14">
        <f>SUM(R18:S18)</f>
        <v>5</v>
      </c>
      <c r="U18" s="14">
        <f>G18+K18+O18-I18-M18-Q18</f>
        <v>6</v>
      </c>
      <c r="V18" s="22">
        <v>2</v>
      </c>
      <c r="X18" s="17" t="s">
        <v>2</v>
      </c>
      <c r="Y18" s="25" t="str">
        <f>A21</f>
        <v>旭</v>
      </c>
      <c r="Z18" s="19" t="str">
        <f t="shared" ref="Z18:Z22" si="10">IF(AA18=AC18,"△",IF(AA18&gt;AC18,"○","×"))</f>
        <v>×</v>
      </c>
      <c r="AA18" s="20">
        <v>0</v>
      </c>
      <c r="AB18" s="18" t="s">
        <v>7</v>
      </c>
      <c r="AC18" s="20">
        <v>1</v>
      </c>
      <c r="AD18" s="19" t="str">
        <f t="shared" ref="AD18:AD22" si="11">IF(AA18=AC18,"△",IF(AA18&lt;AC18,"○","×"))</f>
        <v>○</v>
      </c>
      <c r="AE18" s="28" t="str">
        <f>A20</f>
        <v>南中山</v>
      </c>
    </row>
    <row r="19" spans="1:31" ht="28.2" customHeight="1" x14ac:dyDescent="0.2">
      <c r="A19" s="15" t="s">
        <v>53</v>
      </c>
      <c r="B19" s="6" t="str">
        <f>AD17</f>
        <v>△</v>
      </c>
      <c r="C19" s="5">
        <f>I18</f>
        <v>0</v>
      </c>
      <c r="D19" s="9" t="s">
        <v>8</v>
      </c>
      <c r="E19" s="7">
        <f>G18</f>
        <v>0</v>
      </c>
      <c r="F19" s="35"/>
      <c r="G19" s="36"/>
      <c r="H19" s="36"/>
      <c r="I19" s="37"/>
      <c r="J19" s="6" t="str">
        <f>Z22</f>
        <v>○</v>
      </c>
      <c r="K19" s="5">
        <f>AA22</f>
        <v>4</v>
      </c>
      <c r="L19" s="9" t="s">
        <v>8</v>
      </c>
      <c r="M19" s="7">
        <f>AC22</f>
        <v>0</v>
      </c>
      <c r="N19" s="6" t="str">
        <f>AD20</f>
        <v>○</v>
      </c>
      <c r="O19" s="5">
        <f>I21</f>
        <v>1</v>
      </c>
      <c r="P19" s="9" t="s">
        <v>8</v>
      </c>
      <c r="Q19" s="7">
        <f>G21</f>
        <v>0</v>
      </c>
      <c r="R19" s="12">
        <f t="shared" ref="R19:R20" si="12">COUNTIF(B19:Q19,"○")*3</f>
        <v>6</v>
      </c>
      <c r="S19" s="12">
        <f t="shared" ref="S19:S21" si="13">COUNTIF(B19:Q19,"△")</f>
        <v>1</v>
      </c>
      <c r="T19" s="14">
        <f t="shared" ref="T19:T21" si="14">SUM(R19:S19)</f>
        <v>7</v>
      </c>
      <c r="U19" s="14">
        <f>C19+K19+O19-E19-M19-Q19</f>
        <v>5</v>
      </c>
      <c r="V19" s="15">
        <v>1</v>
      </c>
      <c r="X19" s="17" t="s">
        <v>3</v>
      </c>
      <c r="Y19" s="25" t="str">
        <f>A18</f>
        <v>銚子五</v>
      </c>
      <c r="Z19" s="19" t="str">
        <f t="shared" si="10"/>
        <v>○</v>
      </c>
      <c r="AA19" s="20">
        <v>7</v>
      </c>
      <c r="AB19" s="18" t="s">
        <v>7</v>
      </c>
      <c r="AC19" s="20">
        <v>1</v>
      </c>
      <c r="AD19" s="19" t="str">
        <f t="shared" si="11"/>
        <v>×</v>
      </c>
      <c r="AE19" s="28" t="str">
        <f>A20</f>
        <v>南中山</v>
      </c>
    </row>
    <row r="20" spans="1:31" ht="28.2" customHeight="1" x14ac:dyDescent="0.2">
      <c r="A20" s="15" t="s">
        <v>54</v>
      </c>
      <c r="B20" s="6" t="str">
        <f>AD19</f>
        <v>×</v>
      </c>
      <c r="C20" s="5">
        <f>M18</f>
        <v>1</v>
      </c>
      <c r="D20" s="9" t="s">
        <v>8</v>
      </c>
      <c r="E20" s="7">
        <f>K18</f>
        <v>7</v>
      </c>
      <c r="F20" s="6" t="str">
        <f>AD22</f>
        <v>×</v>
      </c>
      <c r="G20" s="5">
        <f>M19</f>
        <v>0</v>
      </c>
      <c r="H20" s="9" t="s">
        <v>8</v>
      </c>
      <c r="I20" s="7">
        <f>K19</f>
        <v>4</v>
      </c>
      <c r="J20" s="35"/>
      <c r="K20" s="36"/>
      <c r="L20" s="36"/>
      <c r="M20" s="37"/>
      <c r="N20" s="6" t="str">
        <f>AD18</f>
        <v>○</v>
      </c>
      <c r="O20" s="5">
        <f>M21</f>
        <v>1</v>
      </c>
      <c r="P20" s="9" t="s">
        <v>8</v>
      </c>
      <c r="Q20" s="7">
        <f>K21</f>
        <v>0</v>
      </c>
      <c r="R20" s="12">
        <f t="shared" si="12"/>
        <v>3</v>
      </c>
      <c r="S20" s="12">
        <f t="shared" si="13"/>
        <v>0</v>
      </c>
      <c r="T20" s="14">
        <f t="shared" si="14"/>
        <v>3</v>
      </c>
      <c r="U20" s="14">
        <f>G20+C20+O20-I20-E20-Q20</f>
        <v>-9</v>
      </c>
      <c r="V20" s="15">
        <v>3</v>
      </c>
      <c r="X20" s="6" t="s">
        <v>4</v>
      </c>
      <c r="Y20" s="24" t="str">
        <f>A21</f>
        <v>旭</v>
      </c>
      <c r="Z20" s="4" t="str">
        <f t="shared" si="10"/>
        <v>×</v>
      </c>
      <c r="AA20" s="16">
        <v>0</v>
      </c>
      <c r="AB20" s="5" t="s">
        <v>7</v>
      </c>
      <c r="AC20" s="16">
        <v>1</v>
      </c>
      <c r="AD20" s="4" t="str">
        <f t="shared" si="11"/>
        <v>○</v>
      </c>
      <c r="AE20" s="27" t="str">
        <f>A19</f>
        <v>勝田二</v>
      </c>
    </row>
    <row r="21" spans="1:31" ht="28.2" customHeight="1" x14ac:dyDescent="0.2">
      <c r="A21" s="15" t="s">
        <v>55</v>
      </c>
      <c r="B21" s="6" t="str">
        <f>AD21</f>
        <v>△</v>
      </c>
      <c r="C21" s="5">
        <f>Q18</f>
        <v>1</v>
      </c>
      <c r="D21" s="9" t="s">
        <v>8</v>
      </c>
      <c r="E21" s="7">
        <f>O18</f>
        <v>1</v>
      </c>
      <c r="F21" s="6" t="str">
        <f>Z20</f>
        <v>×</v>
      </c>
      <c r="G21" s="5">
        <f>AA20</f>
        <v>0</v>
      </c>
      <c r="H21" s="9" t="s">
        <v>8</v>
      </c>
      <c r="I21" s="7">
        <f>AC20</f>
        <v>1</v>
      </c>
      <c r="J21" s="6" t="str">
        <f>Z18</f>
        <v>×</v>
      </c>
      <c r="K21" s="5">
        <f>AA18</f>
        <v>0</v>
      </c>
      <c r="L21" s="9" t="s">
        <v>8</v>
      </c>
      <c r="M21" s="7">
        <f>AC18</f>
        <v>1</v>
      </c>
      <c r="N21" s="35"/>
      <c r="O21" s="36"/>
      <c r="P21" s="36"/>
      <c r="Q21" s="37"/>
      <c r="R21" s="12">
        <f>COUNTIF(B21:Q21,"○")*3</f>
        <v>0</v>
      </c>
      <c r="S21" s="12">
        <f t="shared" si="13"/>
        <v>1</v>
      </c>
      <c r="T21" s="14">
        <f t="shared" si="14"/>
        <v>1</v>
      </c>
      <c r="U21" s="14">
        <f>G21+K21+C21-I21-M21-E21</f>
        <v>-2</v>
      </c>
      <c r="V21" s="15">
        <v>4</v>
      </c>
      <c r="X21" s="11" t="s">
        <v>5</v>
      </c>
      <c r="Y21" s="26" t="str">
        <f>A18</f>
        <v>銚子五</v>
      </c>
      <c r="Z21" s="8" t="str">
        <f t="shared" si="10"/>
        <v>△</v>
      </c>
      <c r="AA21" s="21">
        <v>1</v>
      </c>
      <c r="AB21" s="9" t="s">
        <v>7</v>
      </c>
      <c r="AC21" s="21">
        <v>1</v>
      </c>
      <c r="AD21" s="8" t="str">
        <f t="shared" si="11"/>
        <v>△</v>
      </c>
      <c r="AE21" s="29" t="str">
        <f>A21</f>
        <v>旭</v>
      </c>
    </row>
    <row r="22" spans="1:31" ht="28.2" customHeight="1" x14ac:dyDescent="0.2">
      <c r="X22" s="11" t="s">
        <v>6</v>
      </c>
      <c r="Y22" s="26" t="str">
        <f>A19</f>
        <v>勝田二</v>
      </c>
      <c r="Z22" s="8" t="str">
        <f t="shared" si="10"/>
        <v>○</v>
      </c>
      <c r="AA22" s="21">
        <v>4</v>
      </c>
      <c r="AB22" s="9" t="s">
        <v>7</v>
      </c>
      <c r="AC22" s="21">
        <v>0</v>
      </c>
      <c r="AD22" s="8" t="str">
        <f t="shared" si="11"/>
        <v>×</v>
      </c>
      <c r="AE22" s="29" t="str">
        <f>A20</f>
        <v>南中山</v>
      </c>
    </row>
    <row r="23" spans="1:31" ht="28.2" customHeight="1" x14ac:dyDescent="0.2">
      <c r="A23" s="31" t="s">
        <v>39</v>
      </c>
      <c r="C23" s="31" t="s">
        <v>59</v>
      </c>
      <c r="X23" s="42" t="str">
        <f>C23</f>
        <v>（会場　矢田部サッカー場Ｄ）</v>
      </c>
      <c r="Y23" s="42"/>
      <c r="Z23" s="42"/>
      <c r="AA23" s="42"/>
      <c r="AB23" s="42"/>
      <c r="AC23" s="42"/>
      <c r="AD23" s="42"/>
      <c r="AE23" s="42"/>
    </row>
    <row r="24" spans="1:31" ht="28.2" customHeight="1" x14ac:dyDescent="0.2">
      <c r="A24" s="1"/>
      <c r="B24" s="34" t="str">
        <f>A25</f>
        <v>波崎一</v>
      </c>
      <c r="C24" s="34"/>
      <c r="D24" s="34"/>
      <c r="E24" s="34"/>
      <c r="F24" s="34" t="str">
        <f>A26</f>
        <v>平一</v>
      </c>
      <c r="G24" s="34"/>
      <c r="H24" s="34"/>
      <c r="I24" s="34"/>
      <c r="J24" s="34" t="str">
        <f>A27</f>
        <v>新里</v>
      </c>
      <c r="K24" s="34"/>
      <c r="L24" s="34"/>
      <c r="M24" s="34"/>
      <c r="N24" s="34" t="str">
        <f>A28</f>
        <v>植田</v>
      </c>
      <c r="O24" s="34"/>
      <c r="P24" s="34"/>
      <c r="Q24" s="34"/>
      <c r="R24" s="10"/>
      <c r="S24" s="10"/>
      <c r="T24" s="10" t="s">
        <v>9</v>
      </c>
      <c r="U24" s="10" t="s">
        <v>10</v>
      </c>
      <c r="V24" s="10" t="s">
        <v>11</v>
      </c>
      <c r="X24" s="6" t="s">
        <v>1</v>
      </c>
      <c r="Y24" s="24" t="str">
        <f>A25</f>
        <v>波崎一</v>
      </c>
      <c r="Z24" s="4" t="str">
        <f>IF(AA24=AC24,"△",IF(AA24&gt;AC24,"○","×"))</f>
        <v>○</v>
      </c>
      <c r="AA24" s="16">
        <v>2</v>
      </c>
      <c r="AB24" s="5" t="s">
        <v>7</v>
      </c>
      <c r="AC24" s="16">
        <v>0</v>
      </c>
      <c r="AD24" s="4" t="str">
        <f>IF(AA24=AC24,"△",IF(AA24&lt;AC24,"○","×"))</f>
        <v>×</v>
      </c>
      <c r="AE24" s="27" t="str">
        <f>A26</f>
        <v>平一</v>
      </c>
    </row>
    <row r="25" spans="1:31" ht="28.2" customHeight="1" x14ac:dyDescent="0.2">
      <c r="A25" s="15" t="s">
        <v>40</v>
      </c>
      <c r="B25" s="38"/>
      <c r="C25" s="39"/>
      <c r="D25" s="39"/>
      <c r="E25" s="40"/>
      <c r="F25" s="11" t="str">
        <f>Z24</f>
        <v>○</v>
      </c>
      <c r="G25" s="9">
        <f>AA24</f>
        <v>2</v>
      </c>
      <c r="H25" s="9" t="s">
        <v>8</v>
      </c>
      <c r="I25" s="12">
        <f>AC24</f>
        <v>0</v>
      </c>
      <c r="J25" s="11" t="str">
        <f>Z26</f>
        <v>○</v>
      </c>
      <c r="K25" s="9">
        <f>AA26</f>
        <v>3</v>
      </c>
      <c r="L25" s="9" t="s">
        <v>8</v>
      </c>
      <c r="M25" s="12">
        <f>AC26</f>
        <v>0</v>
      </c>
      <c r="N25" s="11" t="str">
        <f>Z28</f>
        <v>○</v>
      </c>
      <c r="O25" s="9">
        <f>AA28</f>
        <v>7</v>
      </c>
      <c r="P25" s="9" t="s">
        <v>8</v>
      </c>
      <c r="Q25" s="12">
        <f>AC28</f>
        <v>0</v>
      </c>
      <c r="R25" s="12">
        <f>COUNTIF(B25:Q25,"○")*3</f>
        <v>9</v>
      </c>
      <c r="S25" s="12">
        <f>COUNTIF(B25:Q25,"△")</f>
        <v>0</v>
      </c>
      <c r="T25" s="14">
        <f>SUM(R25:S25)</f>
        <v>9</v>
      </c>
      <c r="U25" s="14">
        <f>G25+K25+O25-I25-M25-Q25</f>
        <v>12</v>
      </c>
      <c r="V25" s="22">
        <v>1</v>
      </c>
      <c r="X25" s="17" t="s">
        <v>2</v>
      </c>
      <c r="Y25" s="25" t="str">
        <f>A28</f>
        <v>植田</v>
      </c>
      <c r="Z25" s="19" t="str">
        <f t="shared" ref="Z25:Z29" si="15">IF(AA25=AC25,"△",IF(AA25&gt;AC25,"○","×"))</f>
        <v>×</v>
      </c>
      <c r="AA25" s="20">
        <v>0</v>
      </c>
      <c r="AB25" s="18" t="s">
        <v>7</v>
      </c>
      <c r="AC25" s="20">
        <v>2</v>
      </c>
      <c r="AD25" s="19" t="str">
        <f t="shared" ref="AD25:AD29" si="16">IF(AA25=AC25,"△",IF(AA25&lt;AC25,"○","×"))</f>
        <v>○</v>
      </c>
      <c r="AE25" s="28" t="str">
        <f>A27</f>
        <v>新里</v>
      </c>
    </row>
    <row r="26" spans="1:31" ht="28.2" customHeight="1" x14ac:dyDescent="0.2">
      <c r="A26" s="15" t="s">
        <v>41</v>
      </c>
      <c r="B26" s="6" t="str">
        <f>AD24</f>
        <v>×</v>
      </c>
      <c r="C26" s="5">
        <f>I25</f>
        <v>0</v>
      </c>
      <c r="D26" s="9" t="s">
        <v>8</v>
      </c>
      <c r="E26" s="7">
        <f>G25</f>
        <v>2</v>
      </c>
      <c r="F26" s="35"/>
      <c r="G26" s="36"/>
      <c r="H26" s="36"/>
      <c r="I26" s="37"/>
      <c r="J26" s="6" t="str">
        <f>Z29</f>
        <v>×</v>
      </c>
      <c r="K26" s="5">
        <f>AA29</f>
        <v>1</v>
      </c>
      <c r="L26" s="9" t="s">
        <v>8</v>
      </c>
      <c r="M26" s="7">
        <f>AC29</f>
        <v>2</v>
      </c>
      <c r="N26" s="6" t="str">
        <f>AD27</f>
        <v>△</v>
      </c>
      <c r="O26" s="5">
        <f>I28</f>
        <v>2</v>
      </c>
      <c r="P26" s="9" t="s">
        <v>8</v>
      </c>
      <c r="Q26" s="7">
        <f>G28</f>
        <v>2</v>
      </c>
      <c r="R26" s="12">
        <f t="shared" ref="R26:R27" si="17">COUNTIF(B26:Q26,"○")*3</f>
        <v>0</v>
      </c>
      <c r="S26" s="12">
        <f t="shared" ref="S26:S28" si="18">COUNTIF(B26:Q26,"△")</f>
        <v>1</v>
      </c>
      <c r="T26" s="14">
        <f t="shared" ref="T26:T28" si="19">SUM(R26:S26)</f>
        <v>1</v>
      </c>
      <c r="U26" s="14">
        <f>C26+K26+O26-E26-M26-Q26</f>
        <v>-3</v>
      </c>
      <c r="V26" s="15">
        <v>3</v>
      </c>
      <c r="X26" s="17" t="s">
        <v>3</v>
      </c>
      <c r="Y26" s="25" t="str">
        <f>A25</f>
        <v>波崎一</v>
      </c>
      <c r="Z26" s="19" t="str">
        <f t="shared" si="15"/>
        <v>○</v>
      </c>
      <c r="AA26" s="20">
        <v>3</v>
      </c>
      <c r="AB26" s="18" t="s">
        <v>7</v>
      </c>
      <c r="AC26" s="20">
        <v>0</v>
      </c>
      <c r="AD26" s="19" t="str">
        <f t="shared" si="16"/>
        <v>×</v>
      </c>
      <c r="AE26" s="28" t="str">
        <f>A27</f>
        <v>新里</v>
      </c>
    </row>
    <row r="27" spans="1:31" ht="28.2" customHeight="1" x14ac:dyDescent="0.2">
      <c r="A27" s="15" t="s">
        <v>42</v>
      </c>
      <c r="B27" s="6" t="str">
        <f>AD26</f>
        <v>×</v>
      </c>
      <c r="C27" s="5">
        <f>M25</f>
        <v>0</v>
      </c>
      <c r="D27" s="9" t="s">
        <v>8</v>
      </c>
      <c r="E27" s="7">
        <f>K25</f>
        <v>3</v>
      </c>
      <c r="F27" s="6" t="str">
        <f>AD29</f>
        <v>○</v>
      </c>
      <c r="G27" s="5">
        <f>M26</f>
        <v>2</v>
      </c>
      <c r="H27" s="9" t="s">
        <v>8</v>
      </c>
      <c r="I27" s="7">
        <f>K26</f>
        <v>1</v>
      </c>
      <c r="J27" s="35"/>
      <c r="K27" s="36"/>
      <c r="L27" s="36"/>
      <c r="M27" s="37"/>
      <c r="N27" s="6" t="str">
        <f>AD25</f>
        <v>○</v>
      </c>
      <c r="O27" s="5">
        <f>M28</f>
        <v>2</v>
      </c>
      <c r="P27" s="9" t="s">
        <v>8</v>
      </c>
      <c r="Q27" s="7">
        <f>K28</f>
        <v>0</v>
      </c>
      <c r="R27" s="12">
        <f t="shared" si="17"/>
        <v>6</v>
      </c>
      <c r="S27" s="12">
        <f t="shared" si="18"/>
        <v>0</v>
      </c>
      <c r="T27" s="14">
        <f t="shared" si="19"/>
        <v>6</v>
      </c>
      <c r="U27" s="14">
        <f>G27+C27+O27-I27-E27-Q27</f>
        <v>0</v>
      </c>
      <c r="V27" s="15">
        <v>2</v>
      </c>
      <c r="X27" s="6" t="s">
        <v>4</v>
      </c>
      <c r="Y27" s="24" t="str">
        <f>A28</f>
        <v>植田</v>
      </c>
      <c r="Z27" s="4" t="str">
        <f t="shared" si="15"/>
        <v>△</v>
      </c>
      <c r="AA27" s="16">
        <v>2</v>
      </c>
      <c r="AB27" s="5" t="s">
        <v>7</v>
      </c>
      <c r="AC27" s="16">
        <v>2</v>
      </c>
      <c r="AD27" s="4" t="str">
        <f t="shared" si="16"/>
        <v>△</v>
      </c>
      <c r="AE27" s="27" t="str">
        <f>A26</f>
        <v>平一</v>
      </c>
    </row>
    <row r="28" spans="1:31" ht="28.2" customHeight="1" x14ac:dyDescent="0.2">
      <c r="A28" s="15" t="s">
        <v>43</v>
      </c>
      <c r="B28" s="6" t="str">
        <f>AD28</f>
        <v>×</v>
      </c>
      <c r="C28" s="5">
        <f>Q25</f>
        <v>0</v>
      </c>
      <c r="D28" s="9" t="s">
        <v>8</v>
      </c>
      <c r="E28" s="7">
        <f>O25</f>
        <v>7</v>
      </c>
      <c r="F28" s="6" t="str">
        <f>Z27</f>
        <v>△</v>
      </c>
      <c r="G28" s="5">
        <f>AA27</f>
        <v>2</v>
      </c>
      <c r="H28" s="9" t="s">
        <v>8</v>
      </c>
      <c r="I28" s="7">
        <f>AC27</f>
        <v>2</v>
      </c>
      <c r="J28" s="6" t="str">
        <f>Z25</f>
        <v>×</v>
      </c>
      <c r="K28" s="5">
        <f>AA25</f>
        <v>0</v>
      </c>
      <c r="L28" s="9" t="s">
        <v>8</v>
      </c>
      <c r="M28" s="7">
        <f>AC25</f>
        <v>2</v>
      </c>
      <c r="N28" s="35"/>
      <c r="O28" s="36"/>
      <c r="P28" s="36"/>
      <c r="Q28" s="37"/>
      <c r="R28" s="12">
        <f>COUNTIF(B28:Q28,"○")*3</f>
        <v>0</v>
      </c>
      <c r="S28" s="12">
        <f t="shared" si="18"/>
        <v>1</v>
      </c>
      <c r="T28" s="14">
        <f t="shared" si="19"/>
        <v>1</v>
      </c>
      <c r="U28" s="14">
        <f>G28+K28+C28-I28-M28-E28</f>
        <v>-9</v>
      </c>
      <c r="V28" s="15">
        <v>4</v>
      </c>
      <c r="X28" s="11" t="s">
        <v>5</v>
      </c>
      <c r="Y28" s="26" t="str">
        <f>A25</f>
        <v>波崎一</v>
      </c>
      <c r="Z28" s="8" t="str">
        <f t="shared" si="15"/>
        <v>○</v>
      </c>
      <c r="AA28" s="21">
        <v>7</v>
      </c>
      <c r="AB28" s="9" t="s">
        <v>7</v>
      </c>
      <c r="AC28" s="21">
        <v>0</v>
      </c>
      <c r="AD28" s="8" t="str">
        <f t="shared" si="16"/>
        <v>×</v>
      </c>
      <c r="AE28" s="29" t="str">
        <f>A28</f>
        <v>植田</v>
      </c>
    </row>
    <row r="29" spans="1:31" ht="28.2" customHeight="1" x14ac:dyDescent="0.2">
      <c r="X29" s="11" t="s">
        <v>6</v>
      </c>
      <c r="Y29" s="26" t="str">
        <f>A26</f>
        <v>平一</v>
      </c>
      <c r="Z29" s="8" t="str">
        <f t="shared" si="15"/>
        <v>×</v>
      </c>
      <c r="AA29" s="21">
        <v>1</v>
      </c>
      <c r="AB29" s="9" t="s">
        <v>7</v>
      </c>
      <c r="AC29" s="21">
        <v>2</v>
      </c>
      <c r="AD29" s="8" t="str">
        <f t="shared" si="16"/>
        <v>○</v>
      </c>
      <c r="AE29" s="29" t="str">
        <f>A27</f>
        <v>新里</v>
      </c>
    </row>
    <row r="30" spans="1:31" ht="29.4" customHeight="1" x14ac:dyDescent="0.15"/>
    <row r="31" spans="1:31" ht="29.4" customHeight="1" x14ac:dyDescent="0.15"/>
    <row r="32" spans="1:31" ht="29.4" customHeight="1" x14ac:dyDescent="0.15"/>
    <row r="33" ht="29.4" customHeight="1" x14ac:dyDescent="0.15"/>
    <row r="34" ht="29.4" customHeight="1" x14ac:dyDescent="0.15"/>
    <row r="35" ht="29.4" customHeight="1" x14ac:dyDescent="0.15"/>
    <row r="36" ht="29.4" customHeight="1" x14ac:dyDescent="0.15"/>
    <row r="37" ht="29.4" customHeight="1" x14ac:dyDescent="0.15"/>
    <row r="38" ht="29.4" customHeight="1" x14ac:dyDescent="0.2"/>
    <row r="39" ht="29.4" customHeight="1" x14ac:dyDescent="0.2"/>
    <row r="40" ht="29.4" customHeight="1" x14ac:dyDescent="0.2"/>
    <row r="41" ht="29.4" customHeight="1" x14ac:dyDescent="0.2"/>
    <row r="42" ht="29.4" customHeight="1" x14ac:dyDescent="0.2"/>
    <row r="43" ht="29.4" customHeight="1" x14ac:dyDescent="0.2"/>
    <row r="44" ht="29.4" customHeight="1" x14ac:dyDescent="0.2"/>
    <row r="45" ht="29.4" customHeight="1" x14ac:dyDescent="0.2"/>
    <row r="46" ht="29.4" customHeight="1" x14ac:dyDescent="0.2"/>
    <row r="47" ht="29.4" customHeight="1" x14ac:dyDescent="0.2"/>
    <row r="48" ht="29.4" customHeight="1" x14ac:dyDescent="0.2"/>
    <row r="49" ht="29.4" customHeight="1" x14ac:dyDescent="0.2"/>
    <row r="50" ht="29.4" customHeight="1" x14ac:dyDescent="0.2"/>
    <row r="51" ht="29.4" customHeight="1" x14ac:dyDescent="0.2"/>
    <row r="52" ht="29.4" customHeight="1" x14ac:dyDescent="0.2"/>
    <row r="53" ht="29.4" customHeight="1" x14ac:dyDescent="0.2"/>
    <row r="54" ht="29.4" customHeight="1" x14ac:dyDescent="0.2"/>
    <row r="55" ht="29.4" customHeight="1" x14ac:dyDescent="0.2"/>
    <row r="56" ht="29.4" customHeight="1" x14ac:dyDescent="0.2"/>
    <row r="57" ht="29.4" customHeight="1" x14ac:dyDescent="0.2"/>
  </sheetData>
  <mergeCells count="36">
    <mergeCell ref="B4:E4"/>
    <mergeCell ref="X2:AE2"/>
    <mergeCell ref="B3:E3"/>
    <mergeCell ref="F3:I3"/>
    <mergeCell ref="J3:M3"/>
    <mergeCell ref="N3:Q3"/>
    <mergeCell ref="J13:M13"/>
    <mergeCell ref="N14:Q14"/>
    <mergeCell ref="X9:AE9"/>
    <mergeCell ref="B10:E10"/>
    <mergeCell ref="F10:I10"/>
    <mergeCell ref="J10:M10"/>
    <mergeCell ref="N10:Q10"/>
    <mergeCell ref="F5:I5"/>
    <mergeCell ref="J6:M6"/>
    <mergeCell ref="N7:Q7"/>
    <mergeCell ref="B11:E11"/>
    <mergeCell ref="F12:I12"/>
    <mergeCell ref="X16:AE16"/>
    <mergeCell ref="X23:AE23"/>
    <mergeCell ref="B24:E24"/>
    <mergeCell ref="F24:I24"/>
    <mergeCell ref="J24:M24"/>
    <mergeCell ref="N24:Q24"/>
    <mergeCell ref="B17:E17"/>
    <mergeCell ref="F17:I17"/>
    <mergeCell ref="J17:M17"/>
    <mergeCell ref="N17:Q17"/>
    <mergeCell ref="B25:E25"/>
    <mergeCell ref="F26:I26"/>
    <mergeCell ref="J27:M27"/>
    <mergeCell ref="N28:Q28"/>
    <mergeCell ref="B18:E18"/>
    <mergeCell ref="F19:I19"/>
    <mergeCell ref="J20:M20"/>
    <mergeCell ref="N21:Q21"/>
  </mergeCells>
  <phoneticPr fontId="1"/>
  <pageMargins left="0.81" right="0.38" top="0.4" bottom="0.31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上位ブロック</vt:lpstr>
      <vt:lpstr>下位ブロック</vt:lpstr>
      <vt:lpstr>下位ブロック!Print_Area</vt:lpstr>
      <vt:lpstr>上位ブロック!Print_Area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2017-05-04T03:06:01Z</cp:lastPrinted>
  <dcterms:created xsi:type="dcterms:W3CDTF">2017-05-03T15:21:36Z</dcterms:created>
  <dcterms:modified xsi:type="dcterms:W3CDTF">2017-05-04T09:45:39Z</dcterms:modified>
</cp:coreProperties>
</file>