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和久\Desktop\保存箱\防犯大会\29防犯大会資料\"/>
    </mc:Choice>
  </mc:AlternateContent>
  <bookViews>
    <workbookView xWindow="0" yWindow="0" windowWidth="32400" windowHeight="17520" firstSheet="7" activeTab="9" xr2:uid="{00000000-000D-0000-FFFF-FFFF00000000}"/>
  </bookViews>
  <sheets>
    <sheet name="抽選会要領" sheetId="13" state="hidden" r:id="rId1"/>
    <sheet name="各チーム（高)32" sheetId="14" state="hidden" r:id="rId2"/>
    <sheet name="高学年32" sheetId="10" state="hidden" r:id="rId3"/>
    <sheet name="高学年時間32" sheetId="11" r:id="rId4"/>
    <sheet name="各チーム(低)32" sheetId="15" state="hidden" r:id="rId5"/>
    <sheet name="低学年32" sheetId="5" state="hidden" r:id="rId6"/>
    <sheet name="各チーム(低)31" sheetId="18" state="hidden" r:id="rId7"/>
    <sheet name="低学年31" sheetId="16" r:id="rId8"/>
    <sheet name="低学年時間31" sheetId="17" r:id="rId9"/>
    <sheet name="決勝トーナメント" sheetId="12" r:id="rId10"/>
    <sheet name="低学年時間32" sheetId="8" state="hidden" r:id="rId11"/>
    <sheet name="各チーム(高)30" sheetId="21" state="hidden" r:id="rId12"/>
    <sheet name="高学年30" sheetId="19" r:id="rId13"/>
    <sheet name="高学年時間30" sheetId="20" r:id="rId14"/>
  </sheets>
  <definedNames>
    <definedName name="_xlnm.Print_Area" localSheetId="11">'各チーム(高)30'!$A$1:$F$38</definedName>
    <definedName name="_xlnm.Print_Area" localSheetId="1">'各チーム（高)32'!$A$1:$F$39</definedName>
    <definedName name="_xlnm.Print_Area" localSheetId="6">'各チーム(低)31'!$A$1:$F$35</definedName>
    <definedName name="_xlnm.Print_Area" localSheetId="4">'各チーム(低)32'!$A$1:$F$39</definedName>
    <definedName name="_xlnm.Print_Area" localSheetId="9">決勝トーナメント!$A$1:$G$47</definedName>
    <definedName name="_xlnm.Print_Area" localSheetId="12">高学年30!$B$1:$R$41</definedName>
    <definedName name="_xlnm.Print_Area" localSheetId="2">高学年32!$B$1:$S$42</definedName>
    <definedName name="_xlnm.Print_Area" localSheetId="13">高学年時間30!$A$1:$G$44</definedName>
    <definedName name="_xlnm.Print_Area" localSheetId="3">高学年時間32!$A$1:$G$45</definedName>
    <definedName name="_xlnm.Print_Area" localSheetId="7">低学年31!$B$1:$R$42</definedName>
    <definedName name="_xlnm.Print_Area" localSheetId="5">低学年32!$B$1:$S$42</definedName>
    <definedName name="_xlnm.Print_Area" localSheetId="8">低学年時間31!$A$1:$G$44</definedName>
    <definedName name="_xlnm.Print_Area" localSheetId="10">低学年時間32!$A$1:$G$45</definedName>
  </definedNames>
  <calcPr calcId="171027"/>
</workbook>
</file>

<file path=xl/calcChain.xml><?xml version="1.0" encoding="utf-8"?>
<calcChain xmlns="http://schemas.openxmlformats.org/spreadsheetml/2006/main">
  <c r="G42" i="17" l="1"/>
  <c r="F42" i="17"/>
  <c r="G40" i="17"/>
  <c r="F40" i="17"/>
  <c r="P37" i="16"/>
  <c r="P39" i="16"/>
  <c r="C39" i="17" s="1"/>
  <c r="P41" i="16"/>
  <c r="E39" i="17" s="1"/>
  <c r="P35" i="16"/>
  <c r="G34" i="20" l="1"/>
  <c r="F34" i="20"/>
  <c r="G33" i="20"/>
  <c r="F33" i="20"/>
  <c r="G32" i="20"/>
  <c r="F32" i="20"/>
  <c r="P20" i="19" l="1"/>
  <c r="E30" i="20" s="1"/>
  <c r="F11" i="17" l="1"/>
  <c r="G11" i="17"/>
  <c r="F12" i="17"/>
  <c r="G12" i="17"/>
  <c r="F13" i="17"/>
  <c r="G13" i="17"/>
  <c r="F14" i="17"/>
  <c r="G14" i="17"/>
  <c r="F11" i="20" l="1"/>
  <c r="G11" i="20"/>
  <c r="F12" i="20"/>
  <c r="G12" i="20"/>
  <c r="F13" i="20"/>
  <c r="G13" i="20"/>
  <c r="F14" i="20"/>
  <c r="G14" i="20"/>
  <c r="D42" i="14" l="1"/>
  <c r="E42" i="14"/>
  <c r="I3" i="5" l="1"/>
  <c r="P39" i="19" l="1"/>
  <c r="P37" i="19"/>
  <c r="P35" i="19"/>
  <c r="P33" i="19"/>
  <c r="P28" i="19"/>
  <c r="P26" i="19"/>
  <c r="P24" i="19"/>
  <c r="P18" i="19"/>
  <c r="P16" i="19"/>
  <c r="P14" i="19"/>
  <c r="P12" i="19"/>
  <c r="P10" i="19"/>
  <c r="P8" i="19"/>
  <c r="P6" i="19"/>
  <c r="D39" i="19"/>
  <c r="E20" i="20" s="1"/>
  <c r="G19" i="20" s="1"/>
  <c r="D37" i="19"/>
  <c r="C20" i="20" s="1"/>
  <c r="F19" i="20" s="1"/>
  <c r="D35" i="19"/>
  <c r="E10" i="20" s="1"/>
  <c r="G9" i="20" s="1"/>
  <c r="D33" i="19"/>
  <c r="C10" i="20" s="1"/>
  <c r="F9" i="20" s="1"/>
  <c r="D31" i="19"/>
  <c r="E19" i="20" s="1"/>
  <c r="G20" i="20" s="1"/>
  <c r="D29" i="19"/>
  <c r="C19" i="20" s="1"/>
  <c r="F20" i="20" s="1"/>
  <c r="D27" i="19"/>
  <c r="E9" i="20" s="1"/>
  <c r="G10" i="20" s="1"/>
  <c r="D25" i="19"/>
  <c r="C9" i="20" s="1"/>
  <c r="F10" i="20" s="1"/>
  <c r="D20" i="19"/>
  <c r="E18" i="20" s="1"/>
  <c r="G17" i="20" s="1"/>
  <c r="D18" i="19"/>
  <c r="C18" i="20" s="1"/>
  <c r="F17" i="20" s="1"/>
  <c r="D16" i="19"/>
  <c r="E8" i="20" s="1"/>
  <c r="G7" i="20" s="1"/>
  <c r="D14" i="19"/>
  <c r="C8" i="20" s="1"/>
  <c r="F7" i="20" s="1"/>
  <c r="D12" i="19"/>
  <c r="E17" i="20" s="1"/>
  <c r="G18" i="20" s="1"/>
  <c r="D10" i="19"/>
  <c r="C17" i="20" s="1"/>
  <c r="F18" i="20" s="1"/>
  <c r="D8" i="19"/>
  <c r="E7" i="20" s="1"/>
  <c r="G8" i="20" s="1"/>
  <c r="D6" i="19"/>
  <c r="C7" i="20" s="1"/>
  <c r="F8" i="20" s="1"/>
  <c r="P29" i="16"/>
  <c r="P27" i="16"/>
  <c r="P25" i="16"/>
  <c r="P19" i="16"/>
  <c r="P17" i="16"/>
  <c r="E28" i="17" s="1"/>
  <c r="P15" i="16"/>
  <c r="C28" i="17" s="1"/>
  <c r="P10" i="16"/>
  <c r="P8" i="16"/>
  <c r="E27" i="17" s="1"/>
  <c r="P6" i="16"/>
  <c r="C27" i="17" s="1"/>
  <c r="D39" i="16"/>
  <c r="E20" i="17" s="1"/>
  <c r="G19" i="17" s="1"/>
  <c r="D37" i="16"/>
  <c r="C20" i="17" s="1"/>
  <c r="F19" i="17" s="1"/>
  <c r="D35" i="16"/>
  <c r="E10" i="17" s="1"/>
  <c r="G9" i="17" s="1"/>
  <c r="D33" i="16"/>
  <c r="C10" i="17" s="1"/>
  <c r="F9" i="17" s="1"/>
  <c r="D31" i="16"/>
  <c r="E19" i="17" s="1"/>
  <c r="G20" i="17" s="1"/>
  <c r="D29" i="16"/>
  <c r="C19" i="17" s="1"/>
  <c r="F20" i="17" s="1"/>
  <c r="D27" i="16"/>
  <c r="E9" i="17" s="1"/>
  <c r="G10" i="17" s="1"/>
  <c r="D25" i="16"/>
  <c r="C9" i="17" s="1"/>
  <c r="F10" i="17" s="1"/>
  <c r="D20" i="16"/>
  <c r="E18" i="17" s="1"/>
  <c r="G17" i="17" s="1"/>
  <c r="D18" i="16"/>
  <c r="C18" i="17" s="1"/>
  <c r="F17" i="17" s="1"/>
  <c r="D16" i="16"/>
  <c r="E8" i="17" s="1"/>
  <c r="G7" i="17" s="1"/>
  <c r="D14" i="16"/>
  <c r="C8" i="17" s="1"/>
  <c r="F7" i="17" s="1"/>
  <c r="D12" i="16"/>
  <c r="E17" i="17" s="1"/>
  <c r="G18" i="17" s="1"/>
  <c r="D10" i="16"/>
  <c r="C17" i="17" s="1"/>
  <c r="F18" i="17" s="1"/>
  <c r="D8" i="16"/>
  <c r="E7" i="17" s="1"/>
  <c r="G8" i="17" s="1"/>
  <c r="D6" i="16"/>
  <c r="C7" i="17" s="1"/>
  <c r="F8" i="17" s="1"/>
  <c r="E41" i="2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G43" i="20"/>
  <c r="F43" i="20"/>
  <c r="G42" i="20"/>
  <c r="F42" i="20"/>
  <c r="G24" i="20"/>
  <c r="F24" i="20"/>
  <c r="G23" i="20"/>
  <c r="F23" i="20"/>
  <c r="G22" i="20"/>
  <c r="F22" i="20"/>
  <c r="G21" i="20"/>
  <c r="F21" i="20"/>
  <c r="N3" i="19"/>
  <c r="E42" i="18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G24" i="17"/>
  <c r="F24" i="17"/>
  <c r="G23" i="17"/>
  <c r="F23" i="17"/>
  <c r="G22" i="17"/>
  <c r="F22" i="17"/>
  <c r="G21" i="17"/>
  <c r="F21" i="17"/>
  <c r="C29" i="20" l="1"/>
  <c r="F30" i="20" s="1"/>
  <c r="G41" i="20"/>
  <c r="C30" i="20"/>
  <c r="F29" i="20" s="1"/>
  <c r="C27" i="20"/>
  <c r="F28" i="20" s="1"/>
  <c r="E29" i="20"/>
  <c r="G30" i="20" s="1"/>
  <c r="C40" i="20"/>
  <c r="F39" i="20" s="1"/>
  <c r="C28" i="20"/>
  <c r="F27" i="20" s="1"/>
  <c r="E27" i="20"/>
  <c r="G28" i="20" s="1"/>
  <c r="C38" i="20"/>
  <c r="F37" i="20" s="1"/>
  <c r="C39" i="20"/>
  <c r="F40" i="20" s="1"/>
  <c r="C32" i="20"/>
  <c r="F31" i="20" s="1"/>
  <c r="E28" i="20"/>
  <c r="G27" i="20" s="1"/>
  <c r="C37" i="20"/>
  <c r="F38" i="20" s="1"/>
  <c r="E38" i="20"/>
  <c r="G37" i="20" s="1"/>
  <c r="F41" i="20"/>
  <c r="E39" i="20"/>
  <c r="G40" i="20" s="1"/>
  <c r="G29" i="20"/>
  <c r="E32" i="20"/>
  <c r="G31" i="20" s="1"/>
  <c r="E40" i="20"/>
  <c r="G39" i="20" s="1"/>
  <c r="E37" i="20"/>
  <c r="G38" i="20" s="1"/>
  <c r="G28" i="17"/>
  <c r="C31" i="17"/>
  <c r="F32" i="17" s="1"/>
  <c r="C32" i="17"/>
  <c r="F31" i="17" s="1"/>
  <c r="E38" i="17"/>
  <c r="E40" i="17" s="1"/>
  <c r="G41" i="17" s="1"/>
  <c r="E37" i="17"/>
  <c r="E29" i="17"/>
  <c r="E30" i="17"/>
  <c r="E32" i="17" s="1"/>
  <c r="G31" i="17" s="1"/>
  <c r="C36" i="17"/>
  <c r="C38" i="17" s="1"/>
  <c r="F39" i="17" s="1"/>
  <c r="F28" i="17"/>
  <c r="C29" i="17"/>
  <c r="F30" i="17" s="1"/>
  <c r="C30" i="17"/>
  <c r="F29" i="17" s="1"/>
  <c r="E36" i="17"/>
  <c r="C37" i="17"/>
  <c r="F38" i="17" s="1"/>
  <c r="F27" i="17"/>
  <c r="G27" i="17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P39" i="10"/>
  <c r="E40" i="11" s="1"/>
  <c r="G39" i="11" s="1"/>
  <c r="P37" i="10"/>
  <c r="C40" i="11" s="1"/>
  <c r="F39" i="11" s="1"/>
  <c r="P35" i="10"/>
  <c r="E30" i="11" s="1"/>
  <c r="G29" i="11" s="1"/>
  <c r="P33" i="10"/>
  <c r="C30" i="11" s="1"/>
  <c r="F29" i="11" s="1"/>
  <c r="P31" i="10"/>
  <c r="E39" i="11" s="1"/>
  <c r="G40" i="11" s="1"/>
  <c r="P29" i="10"/>
  <c r="C39" i="11" s="1"/>
  <c r="F40" i="11" s="1"/>
  <c r="P27" i="10"/>
  <c r="E29" i="11" s="1"/>
  <c r="G30" i="11" s="1"/>
  <c r="P25" i="10"/>
  <c r="C29" i="11" s="1"/>
  <c r="F30" i="11" s="1"/>
  <c r="P20" i="10"/>
  <c r="E38" i="11" s="1"/>
  <c r="G37" i="11" s="1"/>
  <c r="P18" i="10"/>
  <c r="C38" i="11" s="1"/>
  <c r="F37" i="11" s="1"/>
  <c r="P16" i="10"/>
  <c r="E28" i="11" s="1"/>
  <c r="G27" i="11" s="1"/>
  <c r="P14" i="10"/>
  <c r="C28" i="11" s="1"/>
  <c r="F27" i="11" s="1"/>
  <c r="P12" i="10"/>
  <c r="E37" i="11" s="1"/>
  <c r="G38" i="11" s="1"/>
  <c r="P10" i="10"/>
  <c r="C37" i="11" s="1"/>
  <c r="F38" i="11" s="1"/>
  <c r="P8" i="10"/>
  <c r="E27" i="11" s="1"/>
  <c r="G28" i="11" s="1"/>
  <c r="P6" i="10"/>
  <c r="C27" i="11" s="1"/>
  <c r="F28" i="11" s="1"/>
  <c r="D39" i="10"/>
  <c r="E20" i="11" s="1"/>
  <c r="G19" i="11" s="1"/>
  <c r="D37" i="10"/>
  <c r="C20" i="11" s="1"/>
  <c r="F19" i="11" s="1"/>
  <c r="D35" i="10"/>
  <c r="E10" i="11" s="1"/>
  <c r="G9" i="11" s="1"/>
  <c r="D33" i="10"/>
  <c r="C10" i="11" s="1"/>
  <c r="F9" i="11" s="1"/>
  <c r="D31" i="10"/>
  <c r="E19" i="11" s="1"/>
  <c r="G20" i="11" s="1"/>
  <c r="D29" i="10"/>
  <c r="C19" i="11" s="1"/>
  <c r="F20" i="11" s="1"/>
  <c r="D27" i="10"/>
  <c r="E9" i="11" s="1"/>
  <c r="G10" i="11" s="1"/>
  <c r="D25" i="10"/>
  <c r="C9" i="11" s="1"/>
  <c r="F10" i="11" s="1"/>
  <c r="D20" i="10"/>
  <c r="E18" i="11" s="1"/>
  <c r="G17" i="11" s="1"/>
  <c r="D18" i="10"/>
  <c r="C18" i="11" s="1"/>
  <c r="F17" i="11" s="1"/>
  <c r="D16" i="10"/>
  <c r="E8" i="11" s="1"/>
  <c r="G7" i="11" s="1"/>
  <c r="D14" i="10"/>
  <c r="C8" i="11" s="1"/>
  <c r="F7" i="11" s="1"/>
  <c r="D12" i="10"/>
  <c r="E17" i="11" s="1"/>
  <c r="G18" i="11" s="1"/>
  <c r="D10" i="10"/>
  <c r="C17" i="11" s="1"/>
  <c r="F18" i="11" s="1"/>
  <c r="D8" i="10"/>
  <c r="E7" i="11" s="1"/>
  <c r="G8" i="11" s="1"/>
  <c r="D6" i="10"/>
  <c r="D39" i="5"/>
  <c r="E20" i="8" s="1"/>
  <c r="G19" i="8" s="1"/>
  <c r="D37" i="5"/>
  <c r="C20" i="8" s="1"/>
  <c r="F19" i="8" s="1"/>
  <c r="D35" i="5"/>
  <c r="E10" i="8" s="1"/>
  <c r="G9" i="8" s="1"/>
  <c r="D33" i="5"/>
  <c r="C10" i="8" s="1"/>
  <c r="F9" i="8" s="1"/>
  <c r="D31" i="5"/>
  <c r="E19" i="8" s="1"/>
  <c r="G20" i="8" s="1"/>
  <c r="D29" i="5"/>
  <c r="C19" i="8" s="1"/>
  <c r="F20" i="8" s="1"/>
  <c r="D27" i="5"/>
  <c r="D25" i="5"/>
  <c r="C9" i="8" s="1"/>
  <c r="F10" i="8" s="1"/>
  <c r="D20" i="5"/>
  <c r="D18" i="5"/>
  <c r="C18" i="8" s="1"/>
  <c r="F17" i="8" s="1"/>
  <c r="D16" i="5"/>
  <c r="D14" i="5"/>
  <c r="D12" i="5"/>
  <c r="E17" i="8" s="1"/>
  <c r="G18" i="8" s="1"/>
  <c r="D10" i="5"/>
  <c r="C17" i="8" s="1"/>
  <c r="F18" i="8" s="1"/>
  <c r="D8" i="5"/>
  <c r="E7" i="8" s="1"/>
  <c r="G8" i="8" s="1"/>
  <c r="P39" i="5"/>
  <c r="E40" i="8" s="1"/>
  <c r="G39" i="8" s="1"/>
  <c r="P37" i="5"/>
  <c r="P35" i="5"/>
  <c r="E30" i="8" s="1"/>
  <c r="G29" i="8" s="1"/>
  <c r="P33" i="5"/>
  <c r="C30" i="8" s="1"/>
  <c r="F29" i="8" s="1"/>
  <c r="P31" i="5"/>
  <c r="E39" i="8" s="1"/>
  <c r="G40" i="8" s="1"/>
  <c r="P29" i="5"/>
  <c r="C39" i="8" s="1"/>
  <c r="F40" i="8" s="1"/>
  <c r="P27" i="5"/>
  <c r="E29" i="8" s="1"/>
  <c r="G30" i="8" s="1"/>
  <c r="P25" i="5"/>
  <c r="P20" i="5"/>
  <c r="E38" i="8" s="1"/>
  <c r="G37" i="8" s="1"/>
  <c r="P18" i="5"/>
  <c r="C38" i="8" s="1"/>
  <c r="F37" i="8" s="1"/>
  <c r="P16" i="5"/>
  <c r="E28" i="8" s="1"/>
  <c r="G27" i="8" s="1"/>
  <c r="P14" i="5"/>
  <c r="C28" i="8" s="1"/>
  <c r="F27" i="8" s="1"/>
  <c r="P12" i="5"/>
  <c r="E37" i="8" s="1"/>
  <c r="G38" i="8" s="1"/>
  <c r="P10" i="5"/>
  <c r="C37" i="8" s="1"/>
  <c r="F38" i="8" s="1"/>
  <c r="P8" i="5"/>
  <c r="E27" i="8" s="1"/>
  <c r="G28" i="8" s="1"/>
  <c r="P6" i="5"/>
  <c r="C27" i="8" s="1"/>
  <c r="F28" i="8" s="1"/>
  <c r="D6" i="5"/>
  <c r="C7" i="8" s="1"/>
  <c r="F8" i="8" s="1"/>
  <c r="C40" i="8"/>
  <c r="F39" i="8" s="1"/>
  <c r="C29" i="8"/>
  <c r="F30" i="8" s="1"/>
  <c r="E9" i="8"/>
  <c r="G10" i="8" s="1"/>
  <c r="C8" i="8"/>
  <c r="F7" i="8" s="1"/>
  <c r="E42" i="15"/>
  <c r="D42" i="15"/>
  <c r="G34" i="8"/>
  <c r="F34" i="8"/>
  <c r="G34" i="11"/>
  <c r="F34" i="11"/>
  <c r="N3" i="5"/>
  <c r="N3" i="10"/>
  <c r="F7" i="12"/>
  <c r="G7" i="12"/>
  <c r="F8" i="12"/>
  <c r="G8" i="12"/>
  <c r="F9" i="12"/>
  <c r="G9" i="12"/>
  <c r="F10" i="12"/>
  <c r="G10" i="12"/>
  <c r="F11" i="12"/>
  <c r="G11" i="12"/>
  <c r="F12" i="12"/>
  <c r="G12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11" i="11"/>
  <c r="G11" i="11"/>
  <c r="F12" i="11"/>
  <c r="G12" i="11"/>
  <c r="F13" i="11"/>
  <c r="G13" i="11"/>
  <c r="F14" i="11"/>
  <c r="G14" i="11"/>
  <c r="F21" i="11"/>
  <c r="G21" i="11"/>
  <c r="F22" i="11"/>
  <c r="G22" i="11"/>
  <c r="F23" i="11"/>
  <c r="G23" i="11"/>
  <c r="F24" i="11"/>
  <c r="G24" i="11"/>
  <c r="F31" i="11"/>
  <c r="G31" i="11"/>
  <c r="F32" i="11"/>
  <c r="G32" i="11"/>
  <c r="F33" i="11"/>
  <c r="G33" i="11"/>
  <c r="F41" i="11"/>
  <c r="F42" i="11"/>
  <c r="G42" i="11"/>
  <c r="F43" i="11"/>
  <c r="G43" i="11"/>
  <c r="F44" i="11"/>
  <c r="G44" i="11"/>
  <c r="E8" i="8"/>
  <c r="G7" i="8" s="1"/>
  <c r="F11" i="8"/>
  <c r="G11" i="8"/>
  <c r="F12" i="8"/>
  <c r="G12" i="8"/>
  <c r="F13" i="8"/>
  <c r="G13" i="8"/>
  <c r="F14" i="8"/>
  <c r="G14" i="8"/>
  <c r="E18" i="8"/>
  <c r="G17" i="8" s="1"/>
  <c r="F21" i="8"/>
  <c r="G21" i="8"/>
  <c r="F22" i="8"/>
  <c r="G22" i="8"/>
  <c r="F23" i="8"/>
  <c r="G23" i="8"/>
  <c r="F24" i="8"/>
  <c r="G24" i="8"/>
  <c r="F31" i="8"/>
  <c r="G31" i="8"/>
  <c r="F32" i="8"/>
  <c r="G32" i="8"/>
  <c r="F33" i="8"/>
  <c r="G33" i="8"/>
  <c r="F42" i="8"/>
  <c r="G42" i="8"/>
  <c r="F43" i="8"/>
  <c r="G43" i="8"/>
  <c r="F44" i="8"/>
  <c r="G44" i="8"/>
  <c r="G41" i="8"/>
  <c r="G38" i="17" l="1"/>
  <c r="G39" i="17"/>
  <c r="F36" i="17"/>
  <c r="C40" i="17"/>
  <c r="F41" i="17" s="1"/>
  <c r="G37" i="17"/>
  <c r="E31" i="17"/>
  <c r="G32" i="17" s="1"/>
  <c r="G30" i="17"/>
  <c r="G36" i="17"/>
  <c r="G29" i="17"/>
  <c r="F37" i="17"/>
  <c r="C7" i="11"/>
  <c r="F8" i="11" s="1"/>
  <c r="F41" i="8"/>
  <c r="G41" i="11"/>
</calcChain>
</file>

<file path=xl/sharedStrings.xml><?xml version="1.0" encoding="utf-8"?>
<sst xmlns="http://schemas.openxmlformats.org/spreadsheetml/2006/main" count="1058" uniqueCount="368">
  <si>
    <t>Ａ①</t>
    <phoneticPr fontId="2"/>
  </si>
  <si>
    <t>Ａ⑥</t>
    <phoneticPr fontId="2"/>
  </si>
  <si>
    <t>決勝トーナメント</t>
    <rPh sb="0" eb="2">
      <t>ケッショウ</t>
    </rPh>
    <phoneticPr fontId="2"/>
  </si>
  <si>
    <t>予選</t>
    <rPh sb="0" eb="2">
      <t>ヨセン</t>
    </rPh>
    <phoneticPr fontId="2"/>
  </si>
  <si>
    <t>ト伝の郷グラウンド</t>
    <rPh sb="1" eb="2">
      <t>デン</t>
    </rPh>
    <rPh sb="3" eb="4">
      <t>サト</t>
    </rPh>
    <phoneticPr fontId="2"/>
  </si>
  <si>
    <t>Ａ⑥</t>
    <phoneticPr fontId="2"/>
  </si>
  <si>
    <t>ト伝の郷　Ａ</t>
    <rPh sb="1" eb="2">
      <t>デン</t>
    </rPh>
    <rPh sb="3" eb="4">
      <t>ゴウ</t>
    </rPh>
    <phoneticPr fontId="2"/>
  </si>
  <si>
    <t>対戦相手</t>
    <rPh sb="0" eb="2">
      <t>タイセン</t>
    </rPh>
    <rPh sb="2" eb="4">
      <t>アイテ</t>
    </rPh>
    <phoneticPr fontId="2"/>
  </si>
  <si>
    <t>審判割当</t>
    <rPh sb="0" eb="2">
      <t>シンパン</t>
    </rPh>
    <rPh sb="2" eb="4">
      <t>ワリア</t>
    </rPh>
    <phoneticPr fontId="2"/>
  </si>
  <si>
    <t>１試合目</t>
    <rPh sb="1" eb="3">
      <t>シアイ</t>
    </rPh>
    <rPh sb="3" eb="4">
      <t>メ</t>
    </rPh>
    <phoneticPr fontId="2"/>
  </si>
  <si>
    <t>２試合目</t>
    <rPh sb="1" eb="3">
      <t>シアイ</t>
    </rPh>
    <rPh sb="3" eb="4">
      <t>メ</t>
    </rPh>
    <phoneticPr fontId="2"/>
  </si>
  <si>
    <t>３試合目</t>
    <rPh sb="1" eb="3">
      <t>シアイ</t>
    </rPh>
    <rPh sb="3" eb="4">
      <t>メ</t>
    </rPh>
    <phoneticPr fontId="2"/>
  </si>
  <si>
    <t>４試合目</t>
    <rPh sb="1" eb="3">
      <t>シアイ</t>
    </rPh>
    <rPh sb="3" eb="4">
      <t>メ</t>
    </rPh>
    <phoneticPr fontId="2"/>
  </si>
  <si>
    <t>５試合目</t>
    <rPh sb="1" eb="3">
      <t>シアイ</t>
    </rPh>
    <rPh sb="3" eb="4">
      <t>メ</t>
    </rPh>
    <phoneticPr fontId="2"/>
  </si>
  <si>
    <t>６試合目</t>
    <rPh sb="1" eb="3">
      <t>シアイ</t>
    </rPh>
    <rPh sb="3" eb="4">
      <t>メ</t>
    </rPh>
    <phoneticPr fontId="2"/>
  </si>
  <si>
    <t>ト伝の郷　Ｂ</t>
    <rPh sb="1" eb="2">
      <t>デン</t>
    </rPh>
    <rPh sb="3" eb="4">
      <t>ゴウ</t>
    </rPh>
    <phoneticPr fontId="2"/>
  </si>
  <si>
    <t>ト伝の郷　Ｃ</t>
    <rPh sb="1" eb="2">
      <t>デン</t>
    </rPh>
    <rPh sb="3" eb="4">
      <t>ゴウ</t>
    </rPh>
    <phoneticPr fontId="2"/>
  </si>
  <si>
    <t>ト伝の郷　Ｄ</t>
    <rPh sb="1" eb="2">
      <t>デン</t>
    </rPh>
    <rPh sb="3" eb="4">
      <t>ゴウ</t>
    </rPh>
    <phoneticPr fontId="2"/>
  </si>
  <si>
    <t>７試合目</t>
    <rPh sb="1" eb="3">
      <t>シアイ</t>
    </rPh>
    <rPh sb="3" eb="4">
      <t>メ</t>
    </rPh>
    <phoneticPr fontId="2"/>
  </si>
  <si>
    <t>８試合目</t>
    <rPh sb="1" eb="3">
      <t>シアイ</t>
    </rPh>
    <rPh sb="3" eb="4">
      <t>メ</t>
    </rPh>
    <phoneticPr fontId="2"/>
  </si>
  <si>
    <t>ト伝の郷グラウンド</t>
    <phoneticPr fontId="2"/>
  </si>
  <si>
    <t>Ｂ①</t>
    <phoneticPr fontId="2"/>
  </si>
  <si>
    <t>Ａ②</t>
    <phoneticPr fontId="2"/>
  </si>
  <si>
    <t>Ｂ②</t>
    <phoneticPr fontId="2"/>
  </si>
  <si>
    <t>Ａ⑤</t>
    <phoneticPr fontId="2"/>
  </si>
  <si>
    <t>Ｂ⑤</t>
    <phoneticPr fontId="2"/>
  </si>
  <si>
    <t>Ｂ⑥</t>
    <phoneticPr fontId="2"/>
  </si>
  <si>
    <t>Ａ③</t>
    <phoneticPr fontId="2"/>
  </si>
  <si>
    <t>Ｂ③</t>
    <phoneticPr fontId="2"/>
  </si>
  <si>
    <t>Ａ④</t>
    <phoneticPr fontId="2"/>
  </si>
  <si>
    <t>Ｂ④</t>
    <phoneticPr fontId="2"/>
  </si>
  <si>
    <t>Ａ⑦</t>
    <phoneticPr fontId="2"/>
  </si>
  <si>
    <t>Ａ⑧</t>
    <phoneticPr fontId="2"/>
  </si>
  <si>
    <t>Ｂ⑦</t>
    <phoneticPr fontId="2"/>
  </si>
  <si>
    <t>Ｂ⑧</t>
    <phoneticPr fontId="2"/>
  </si>
  <si>
    <t>Ｃ②</t>
    <phoneticPr fontId="2"/>
  </si>
  <si>
    <t>Ｄ②</t>
    <phoneticPr fontId="2"/>
  </si>
  <si>
    <t>Ｃ④</t>
    <phoneticPr fontId="2"/>
  </si>
  <si>
    <t>Ｄ④</t>
    <phoneticPr fontId="2"/>
  </si>
  <si>
    <t>Ｃ⑥</t>
    <phoneticPr fontId="2"/>
  </si>
  <si>
    <t>Ｃ⑦</t>
    <phoneticPr fontId="2"/>
  </si>
  <si>
    <t>低１</t>
    <rPh sb="0" eb="1">
      <t>テイ</t>
    </rPh>
    <phoneticPr fontId="2"/>
  </si>
  <si>
    <t>低２</t>
    <rPh sb="0" eb="1">
      <t>テイ</t>
    </rPh>
    <phoneticPr fontId="2"/>
  </si>
  <si>
    <t>低３</t>
    <rPh sb="0" eb="1">
      <t>テイ</t>
    </rPh>
    <phoneticPr fontId="2"/>
  </si>
  <si>
    <t>低４</t>
    <rPh sb="0" eb="1">
      <t>テイ</t>
    </rPh>
    <phoneticPr fontId="2"/>
  </si>
  <si>
    <t>低５</t>
    <rPh sb="0" eb="1">
      <t>テイ</t>
    </rPh>
    <phoneticPr fontId="2"/>
  </si>
  <si>
    <t>低６</t>
    <rPh sb="0" eb="1">
      <t>テイ</t>
    </rPh>
    <phoneticPr fontId="2"/>
  </si>
  <si>
    <t>低７</t>
    <rPh sb="0" eb="1">
      <t>テイ</t>
    </rPh>
    <phoneticPr fontId="2"/>
  </si>
  <si>
    <t>低８</t>
    <rPh sb="0" eb="1">
      <t>テイ</t>
    </rPh>
    <phoneticPr fontId="2"/>
  </si>
  <si>
    <t>Ｃ①</t>
    <phoneticPr fontId="2"/>
  </si>
  <si>
    <t>Ｄ①</t>
    <phoneticPr fontId="2"/>
  </si>
  <si>
    <t>Ａ①勝</t>
    <rPh sb="2" eb="3">
      <t>カチ</t>
    </rPh>
    <phoneticPr fontId="2"/>
  </si>
  <si>
    <t>Ｂ①勝</t>
    <rPh sb="2" eb="3">
      <t>カチ</t>
    </rPh>
    <phoneticPr fontId="2"/>
  </si>
  <si>
    <t>Ａ②勝</t>
    <phoneticPr fontId="2"/>
  </si>
  <si>
    <t>Ｂ②勝</t>
    <rPh sb="2" eb="3">
      <t>カチ</t>
    </rPh>
    <phoneticPr fontId="2"/>
  </si>
  <si>
    <t>Ａ③勝</t>
    <rPh sb="2" eb="3">
      <t>カチ</t>
    </rPh>
    <phoneticPr fontId="2"/>
  </si>
  <si>
    <t>Ａ④勝</t>
    <rPh sb="2" eb="3">
      <t>カチ</t>
    </rPh>
    <phoneticPr fontId="2"/>
  </si>
  <si>
    <t>Ｂ③勝</t>
    <rPh sb="2" eb="3">
      <t>カチ</t>
    </rPh>
    <phoneticPr fontId="2"/>
  </si>
  <si>
    <t>Ｂ④勝</t>
    <rPh sb="2" eb="3">
      <t>カチ</t>
    </rPh>
    <phoneticPr fontId="2"/>
  </si>
  <si>
    <t>Ａ①負</t>
    <rPh sb="2" eb="3">
      <t>マ</t>
    </rPh>
    <phoneticPr fontId="2"/>
  </si>
  <si>
    <t>Ａ②負</t>
    <rPh sb="2" eb="3">
      <t>フ</t>
    </rPh>
    <phoneticPr fontId="2"/>
  </si>
  <si>
    <t>Ａ③負</t>
    <rPh sb="2" eb="3">
      <t>フ</t>
    </rPh>
    <phoneticPr fontId="2"/>
  </si>
  <si>
    <t>Ａ④負</t>
    <rPh sb="2" eb="3">
      <t>フ</t>
    </rPh>
    <phoneticPr fontId="2"/>
  </si>
  <si>
    <t>Ｂ①負</t>
    <rPh sb="2" eb="3">
      <t>フ</t>
    </rPh>
    <phoneticPr fontId="2"/>
  </si>
  <si>
    <t>Ｂ②負</t>
    <rPh sb="2" eb="3">
      <t>フ</t>
    </rPh>
    <phoneticPr fontId="2"/>
  </si>
  <si>
    <t>Ｂ③負</t>
    <rPh sb="2" eb="3">
      <t>フ</t>
    </rPh>
    <phoneticPr fontId="2"/>
  </si>
  <si>
    <t>Ｂ④負</t>
    <rPh sb="2" eb="3">
      <t>フ</t>
    </rPh>
    <phoneticPr fontId="2"/>
  </si>
  <si>
    <t>Ｃ④負</t>
    <rPh sb="2" eb="3">
      <t>フ</t>
    </rPh>
    <phoneticPr fontId="2"/>
  </si>
  <si>
    <t>Ｄ②負</t>
    <rPh sb="2" eb="3">
      <t>フ</t>
    </rPh>
    <phoneticPr fontId="2"/>
  </si>
  <si>
    <t>Ｄ④負</t>
    <rPh sb="2" eb="3">
      <t>フ</t>
    </rPh>
    <phoneticPr fontId="2"/>
  </si>
  <si>
    <t>Ｃ②勝</t>
    <rPh sb="2" eb="3">
      <t>カチ</t>
    </rPh>
    <phoneticPr fontId="2"/>
  </si>
  <si>
    <t>Ｃ④勝</t>
    <rPh sb="2" eb="3">
      <t>カチ</t>
    </rPh>
    <phoneticPr fontId="2"/>
  </si>
  <si>
    <t>Ｄ②勝</t>
    <rPh sb="2" eb="3">
      <t>カチ</t>
    </rPh>
    <phoneticPr fontId="2"/>
  </si>
  <si>
    <t>Ｄ④勝</t>
    <rPh sb="2" eb="3">
      <t>カチ</t>
    </rPh>
    <phoneticPr fontId="2"/>
  </si>
  <si>
    <t>ト伝の郷グラウンド</t>
    <phoneticPr fontId="2"/>
  </si>
  <si>
    <t>Ａ①</t>
    <phoneticPr fontId="2"/>
  </si>
  <si>
    <t>Ｂ⑤</t>
    <phoneticPr fontId="2"/>
  </si>
  <si>
    <t>Ａ⑤</t>
    <phoneticPr fontId="2"/>
  </si>
  <si>
    <t>Ｂ①</t>
    <phoneticPr fontId="2"/>
  </si>
  <si>
    <t>Ａ②</t>
    <phoneticPr fontId="2"/>
  </si>
  <si>
    <t>Ｂ⑥</t>
    <phoneticPr fontId="2"/>
  </si>
  <si>
    <t>Ａ⑥</t>
    <phoneticPr fontId="2"/>
  </si>
  <si>
    <t>Ｂ②</t>
    <phoneticPr fontId="2"/>
  </si>
  <si>
    <t>Ａ③</t>
    <phoneticPr fontId="2"/>
  </si>
  <si>
    <t>Ｂ⑦</t>
    <phoneticPr fontId="2"/>
  </si>
  <si>
    <t>Ａ⑦</t>
    <phoneticPr fontId="2"/>
  </si>
  <si>
    <t>Ｃ⑥</t>
    <phoneticPr fontId="2"/>
  </si>
  <si>
    <t>Ｂ③</t>
    <phoneticPr fontId="2"/>
  </si>
  <si>
    <t>Ａ④</t>
    <phoneticPr fontId="2"/>
  </si>
  <si>
    <t>Ｂ⑧</t>
    <phoneticPr fontId="2"/>
  </si>
  <si>
    <t>Ａ⑧</t>
    <phoneticPr fontId="2"/>
  </si>
  <si>
    <t>Ｂ④</t>
    <phoneticPr fontId="2"/>
  </si>
  <si>
    <t>高１</t>
    <rPh sb="0" eb="2">
      <t>コウイチ</t>
    </rPh>
    <phoneticPr fontId="2"/>
  </si>
  <si>
    <t>高２</t>
    <rPh sb="0" eb="2">
      <t>コウニ</t>
    </rPh>
    <phoneticPr fontId="2"/>
  </si>
  <si>
    <t>高３</t>
    <rPh sb="0" eb="1">
      <t>コウ</t>
    </rPh>
    <phoneticPr fontId="2"/>
  </si>
  <si>
    <t>高４</t>
    <rPh sb="0" eb="1">
      <t>タカ</t>
    </rPh>
    <phoneticPr fontId="2"/>
  </si>
  <si>
    <t>高５</t>
    <rPh sb="0" eb="1">
      <t>タカ</t>
    </rPh>
    <phoneticPr fontId="2"/>
  </si>
  <si>
    <t>高６</t>
    <rPh sb="0" eb="1">
      <t>タカ</t>
    </rPh>
    <phoneticPr fontId="2"/>
  </si>
  <si>
    <t>高７</t>
    <rPh sb="0" eb="1">
      <t>タカ</t>
    </rPh>
    <phoneticPr fontId="2"/>
  </si>
  <si>
    <t>高８</t>
    <rPh sb="0" eb="1">
      <t>タカ</t>
    </rPh>
    <phoneticPr fontId="2"/>
  </si>
  <si>
    <t>Ａ②勝</t>
    <phoneticPr fontId="2"/>
  </si>
  <si>
    <t>Ａ①</t>
    <phoneticPr fontId="2"/>
  </si>
  <si>
    <t>Ｂ①</t>
    <phoneticPr fontId="2"/>
  </si>
  <si>
    <t>Ａ②</t>
    <phoneticPr fontId="2"/>
  </si>
  <si>
    <t>Ｂ②</t>
    <phoneticPr fontId="2"/>
  </si>
  <si>
    <t>＜高学年＞</t>
    <rPh sb="1" eb="4">
      <t>コウガクネン</t>
    </rPh>
    <phoneticPr fontId="2"/>
  </si>
  <si>
    <t>＜低学年＞</t>
    <rPh sb="1" eb="4">
      <t>テイガクネン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</si>
  <si>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</si>
  <si>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</si>
  <si>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高４</t>
    <rPh sb="0" eb="1">
      <t>コウ</t>
    </rPh>
    <phoneticPr fontId="2"/>
  </si>
  <si>
    <t>高５</t>
    <rPh sb="0" eb="1">
      <t>コウ</t>
    </rPh>
    <phoneticPr fontId="2"/>
  </si>
  <si>
    <t>高６</t>
    <rPh sb="0" eb="1">
      <t>コウ</t>
    </rPh>
    <phoneticPr fontId="2"/>
  </si>
  <si>
    <t>高７</t>
    <rPh sb="0" eb="1">
      <t>コウ</t>
    </rPh>
    <phoneticPr fontId="2"/>
  </si>
  <si>
    <t>高８</t>
    <rPh sb="0" eb="1">
      <t>コウ</t>
    </rPh>
    <phoneticPr fontId="2"/>
  </si>
  <si>
    <t>Ｂ①負</t>
    <rPh sb="2" eb="3">
      <t>マ</t>
    </rPh>
    <phoneticPr fontId="2"/>
  </si>
  <si>
    <t>Ａ②負</t>
    <rPh sb="2" eb="3">
      <t>マ</t>
    </rPh>
    <phoneticPr fontId="2"/>
  </si>
  <si>
    <t>Ｂ②負</t>
    <rPh sb="2" eb="3">
      <t>マ</t>
    </rPh>
    <phoneticPr fontId="2"/>
  </si>
  <si>
    <t>Ａ②勝</t>
    <rPh sb="2" eb="3">
      <t>カチ</t>
    </rPh>
    <phoneticPr fontId="2"/>
  </si>
  <si>
    <t>Ａ④</t>
    <phoneticPr fontId="2"/>
  </si>
  <si>
    <t>Ｂ④</t>
    <phoneticPr fontId="2"/>
  </si>
  <si>
    <t>（Ａ③）</t>
    <phoneticPr fontId="2"/>
  </si>
  <si>
    <t>（Ｂ③）</t>
    <phoneticPr fontId="2"/>
  </si>
  <si>
    <t>（Ｂ⑥）</t>
    <phoneticPr fontId="2"/>
  </si>
  <si>
    <t>Ｃ②負</t>
    <rPh sb="2" eb="3">
      <t>マ</t>
    </rPh>
    <phoneticPr fontId="2"/>
  </si>
  <si>
    <t>Ｃ③負</t>
    <rPh sb="2" eb="3">
      <t>フ</t>
    </rPh>
    <phoneticPr fontId="2"/>
  </si>
  <si>
    <t>Ｄ②負</t>
    <rPh sb="2" eb="3">
      <t>マ</t>
    </rPh>
    <phoneticPr fontId="2"/>
  </si>
  <si>
    <t>Ｄ③負</t>
    <rPh sb="2" eb="3">
      <t>フ</t>
    </rPh>
    <phoneticPr fontId="2"/>
  </si>
  <si>
    <t>Ｃ①負</t>
    <rPh sb="2" eb="3">
      <t>マ</t>
    </rPh>
    <phoneticPr fontId="2"/>
  </si>
  <si>
    <t>Ｃ①勝</t>
    <rPh sb="2" eb="3">
      <t>カチ</t>
    </rPh>
    <phoneticPr fontId="2"/>
  </si>
  <si>
    <t>Ｃ③勝</t>
    <rPh sb="2" eb="3">
      <t>カチ</t>
    </rPh>
    <phoneticPr fontId="2"/>
  </si>
  <si>
    <t>Ｄ①負</t>
    <rPh sb="2" eb="3">
      <t>マ</t>
    </rPh>
    <phoneticPr fontId="2"/>
  </si>
  <si>
    <t>Ｄ①勝</t>
    <rPh sb="2" eb="3">
      <t>カチ</t>
    </rPh>
    <phoneticPr fontId="2"/>
  </si>
  <si>
    <t>Ｄ③勝</t>
    <rPh sb="2" eb="3">
      <t>カチ</t>
    </rPh>
    <phoneticPr fontId="2"/>
  </si>
  <si>
    <t>Ｄ⑥</t>
    <phoneticPr fontId="2"/>
  </si>
  <si>
    <t>（Ｄ③）</t>
    <phoneticPr fontId="2"/>
  </si>
  <si>
    <t>（Ｃ③）</t>
    <phoneticPr fontId="2"/>
  </si>
  <si>
    <t>（Ｃ⑥）</t>
    <phoneticPr fontId="2"/>
  </si>
  <si>
    <t>対</t>
    <rPh sb="0" eb="1">
      <t>タイ</t>
    </rPh>
    <phoneticPr fontId="2"/>
  </si>
  <si>
    <t>※　低学年・高学年　共に全試合終了後表彰式を行います。</t>
    <rPh sb="2" eb="5">
      <t>テイガクネン</t>
    </rPh>
    <rPh sb="6" eb="9">
      <t>コウガクネン</t>
    </rPh>
    <rPh sb="10" eb="11">
      <t>トモ</t>
    </rPh>
    <rPh sb="12" eb="13">
      <t>ゼン</t>
    </rPh>
    <rPh sb="13" eb="15">
      <t>シアイ</t>
    </rPh>
    <rPh sb="15" eb="17">
      <t>シュウリョウ</t>
    </rPh>
    <rPh sb="17" eb="18">
      <t>ゴ</t>
    </rPh>
    <rPh sb="18" eb="20">
      <t>ヒョウショウ</t>
    </rPh>
    <rPh sb="20" eb="21">
      <t>シキ</t>
    </rPh>
    <rPh sb="22" eb="23">
      <t>オコナ</t>
    </rPh>
    <phoneticPr fontId="2"/>
  </si>
  <si>
    <t>Ｃ①</t>
    <phoneticPr fontId="2"/>
  </si>
  <si>
    <t>Ｄ①</t>
    <phoneticPr fontId="2"/>
  </si>
  <si>
    <t>Ｄ⑤</t>
    <phoneticPr fontId="2"/>
  </si>
  <si>
    <t>Ｃ⑤</t>
    <phoneticPr fontId="2"/>
  </si>
  <si>
    <t>Ｃ③</t>
    <phoneticPr fontId="2"/>
  </si>
  <si>
    <t>Ｄ③</t>
    <phoneticPr fontId="2"/>
  </si>
  <si>
    <t>Ｃ④</t>
    <phoneticPr fontId="2"/>
  </si>
  <si>
    <t>Ｄ⑦</t>
    <phoneticPr fontId="2"/>
  </si>
  <si>
    <t>Ｄ⑧</t>
    <phoneticPr fontId="2"/>
  </si>
  <si>
    <t>低５</t>
    <phoneticPr fontId="2"/>
  </si>
  <si>
    <t>Ｄ①負</t>
    <rPh sb="2" eb="3">
      <t>フ</t>
    </rPh>
    <phoneticPr fontId="2"/>
  </si>
  <si>
    <t>Ｄ③勝</t>
    <rPh sb="2" eb="3">
      <t>カ</t>
    </rPh>
    <phoneticPr fontId="2"/>
  </si>
  <si>
    <t>Ｃ③勝</t>
    <rPh sb="2" eb="3">
      <t>カ</t>
    </rPh>
    <phoneticPr fontId="2"/>
  </si>
  <si>
    <t>Ｃ④勝</t>
    <rPh sb="2" eb="3">
      <t>カ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</si>
  <si>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</si>
  <si>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</si>
  <si>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鹿嶋市　まちづくりセンター　Ｂ棟３Ｆ　講義室</t>
    <rPh sb="0" eb="3">
      <t>カシマシ</t>
    </rPh>
    <rPh sb="15" eb="16">
      <t>トウ</t>
    </rPh>
    <rPh sb="19" eb="21">
      <t>コウギ</t>
    </rPh>
    <rPh sb="21" eb="22">
      <t>シツ</t>
    </rPh>
    <phoneticPr fontId="2"/>
  </si>
  <si>
    <t>抽選会手順</t>
    <rPh sb="0" eb="3">
      <t>チュウセンカイ</t>
    </rPh>
    <rPh sb="3" eb="5">
      <t>テジュン</t>
    </rPh>
    <phoneticPr fontId="2"/>
  </si>
  <si>
    <t>１．受付</t>
    <rPh sb="2" eb="4">
      <t>ウケツケ</t>
    </rPh>
    <phoneticPr fontId="2"/>
  </si>
  <si>
    <t>①参加者記入用紙に、参加者本人の氏名を記入</t>
    <rPh sb="1" eb="4">
      <t>サンカシャ</t>
    </rPh>
    <rPh sb="4" eb="6">
      <t>キニュウ</t>
    </rPh>
    <rPh sb="6" eb="8">
      <t>ヨウシ</t>
    </rPh>
    <rPh sb="10" eb="13">
      <t>サンカシャ</t>
    </rPh>
    <rPh sb="13" eb="15">
      <t>ホンニン</t>
    </rPh>
    <rPh sb="16" eb="18">
      <t>シメイ</t>
    </rPh>
    <rPh sb="19" eb="21">
      <t>キニュウ</t>
    </rPh>
    <phoneticPr fontId="2"/>
  </si>
  <si>
    <t>②大会参加費　２，０００円を納入し領収書を受け取る</t>
    <rPh sb="1" eb="3">
      <t>タイカイ</t>
    </rPh>
    <rPh sb="3" eb="5">
      <t>サンカ</t>
    </rPh>
    <rPh sb="5" eb="6">
      <t>ヒ</t>
    </rPh>
    <rPh sb="12" eb="13">
      <t>エン</t>
    </rPh>
    <rPh sb="14" eb="16">
      <t>ノウニュウ</t>
    </rPh>
    <rPh sb="17" eb="20">
      <t>リョウシュウショ</t>
    </rPh>
    <rPh sb="21" eb="22">
      <t>ウ</t>
    </rPh>
    <rPh sb="23" eb="24">
      <t>ト</t>
    </rPh>
    <phoneticPr fontId="2"/>
  </si>
  <si>
    <t>③予備抽選をする</t>
    <rPh sb="1" eb="3">
      <t>ヨビ</t>
    </rPh>
    <rPh sb="3" eb="5">
      <t>チュウセン</t>
    </rPh>
    <phoneticPr fontId="2"/>
  </si>
  <si>
    <t>④指定された、席へ予備抽選棒を持って座る</t>
    <rPh sb="1" eb="3">
      <t>シテイ</t>
    </rPh>
    <rPh sb="7" eb="8">
      <t>セキ</t>
    </rPh>
    <rPh sb="9" eb="11">
      <t>ヨビ</t>
    </rPh>
    <rPh sb="11" eb="13">
      <t>チュウセン</t>
    </rPh>
    <rPh sb="13" eb="14">
      <t>ボウ</t>
    </rPh>
    <rPh sb="15" eb="16">
      <t>モ</t>
    </rPh>
    <rPh sb="18" eb="19">
      <t>スワ</t>
    </rPh>
    <phoneticPr fontId="2"/>
  </si>
  <si>
    <t>２．抽選会</t>
    <rPh sb="2" eb="5">
      <t>チュウセンカイ</t>
    </rPh>
    <phoneticPr fontId="2"/>
  </si>
  <si>
    <t>※全チーム受付終了次第開始します</t>
    <rPh sb="1" eb="2">
      <t>ゼン</t>
    </rPh>
    <rPh sb="5" eb="7">
      <t>ウケツケ</t>
    </rPh>
    <rPh sb="7" eb="9">
      <t>シュウリョウ</t>
    </rPh>
    <rPh sb="9" eb="11">
      <t>シダイ</t>
    </rPh>
    <rPh sb="11" eb="13">
      <t>カイシ</t>
    </rPh>
    <phoneticPr fontId="2"/>
  </si>
  <si>
    <t>①県東地区少年委員会　委員長あいさつ</t>
    <rPh sb="1" eb="3">
      <t>ケントウ</t>
    </rPh>
    <rPh sb="3" eb="5">
      <t>チク</t>
    </rPh>
    <rPh sb="5" eb="7">
      <t>ショウネン</t>
    </rPh>
    <rPh sb="7" eb="10">
      <t>イインカイ</t>
    </rPh>
    <rPh sb="11" eb="14">
      <t>イインチョウ</t>
    </rPh>
    <phoneticPr fontId="2"/>
  </si>
  <si>
    <t>②大会要項の説明</t>
    <rPh sb="1" eb="3">
      <t>タイカイ</t>
    </rPh>
    <rPh sb="3" eb="5">
      <t>ヨウコウ</t>
    </rPh>
    <rPh sb="6" eb="8">
      <t>セツメイ</t>
    </rPh>
    <phoneticPr fontId="2"/>
  </si>
  <si>
    <t>③抽選（※予備抽選の番号が小さい順に抽選を行う）</t>
    <rPh sb="1" eb="3">
      <t>チュウセン</t>
    </rPh>
    <rPh sb="5" eb="7">
      <t>ヨビ</t>
    </rPh>
    <rPh sb="7" eb="9">
      <t>チュウセン</t>
    </rPh>
    <rPh sb="10" eb="12">
      <t>バンゴウ</t>
    </rPh>
    <rPh sb="13" eb="14">
      <t>チイ</t>
    </rPh>
    <rPh sb="16" eb="17">
      <t>ジュン</t>
    </rPh>
    <rPh sb="18" eb="20">
      <t>チュウセン</t>
    </rPh>
    <rPh sb="21" eb="22">
      <t>オコナ</t>
    </rPh>
    <phoneticPr fontId="2"/>
  </si>
  <si>
    <t>１）低学年</t>
    <rPh sb="2" eb="5">
      <t>テイガクネン</t>
    </rPh>
    <phoneticPr fontId="2"/>
  </si>
  <si>
    <t>２）高学年</t>
    <rPh sb="2" eb="5">
      <t>コウガクネン</t>
    </rPh>
    <phoneticPr fontId="2"/>
  </si>
  <si>
    <t>④その他（何もなければ、会場担当チーム代表者と役員以外は解散）</t>
    <rPh sb="3" eb="4">
      <t>タ</t>
    </rPh>
    <rPh sb="5" eb="6">
      <t>ナニ</t>
    </rPh>
    <rPh sb="12" eb="14">
      <t>カイジョウ</t>
    </rPh>
    <rPh sb="14" eb="16">
      <t>タントウ</t>
    </rPh>
    <rPh sb="19" eb="22">
      <t>ダイヒョウシャ</t>
    </rPh>
    <rPh sb="23" eb="25">
      <t>ヤクイン</t>
    </rPh>
    <rPh sb="25" eb="27">
      <t>イガイ</t>
    </rPh>
    <rPh sb="28" eb="30">
      <t>カイサン</t>
    </rPh>
    <phoneticPr fontId="2"/>
  </si>
  <si>
    <t>３．会場担当チーム説明</t>
    <rPh sb="2" eb="4">
      <t>カイジョウ</t>
    </rPh>
    <rPh sb="4" eb="6">
      <t>タントウ</t>
    </rPh>
    <rPh sb="9" eb="11">
      <t>セツメイ</t>
    </rPh>
    <phoneticPr fontId="2"/>
  </si>
  <si>
    <t>４．会場責任者、審判責任者を決定</t>
    <rPh sb="2" eb="4">
      <t>カイジョウ</t>
    </rPh>
    <rPh sb="4" eb="7">
      <t>セキニンシャ</t>
    </rPh>
    <rPh sb="8" eb="10">
      <t>シンパン</t>
    </rPh>
    <rPh sb="10" eb="13">
      <t>セキニンシャ</t>
    </rPh>
    <rPh sb="14" eb="16">
      <t>ケッテイ</t>
    </rPh>
    <phoneticPr fontId="2"/>
  </si>
  <si>
    <t>片付けし解散</t>
    <rPh sb="0" eb="2">
      <t>カタヅ</t>
    </rPh>
    <rPh sb="4" eb="6">
      <t>カイサン</t>
    </rPh>
    <phoneticPr fontId="2"/>
  </si>
  <si>
    <t>以上</t>
    <rPh sb="0" eb="2">
      <t>イジョウ</t>
    </rPh>
    <phoneticPr fontId="2"/>
  </si>
  <si>
    <t>Ｃ②</t>
    <phoneticPr fontId="2"/>
  </si>
  <si>
    <t>Ｄ②</t>
    <phoneticPr fontId="2"/>
  </si>
  <si>
    <t>Ｄ④</t>
    <phoneticPr fontId="2"/>
  </si>
  <si>
    <t>Ｄ⑦</t>
    <phoneticPr fontId="2"/>
  </si>
  <si>
    <t>Ｃ⑦</t>
    <phoneticPr fontId="2"/>
  </si>
  <si>
    <t>Ｃ⑧</t>
    <phoneticPr fontId="2"/>
  </si>
  <si>
    <t>Ｃ③負</t>
    <rPh sb="2" eb="3">
      <t>マ</t>
    </rPh>
    <phoneticPr fontId="2"/>
  </si>
  <si>
    <t>Ｃ④負</t>
    <rPh sb="2" eb="3">
      <t>マ</t>
    </rPh>
    <phoneticPr fontId="2"/>
  </si>
  <si>
    <t>C②負</t>
    <rPh sb="2" eb="3">
      <t>フ</t>
    </rPh>
    <phoneticPr fontId="2"/>
  </si>
  <si>
    <t>Ｄ④勝</t>
    <rPh sb="2" eb="3">
      <t>カ</t>
    </rPh>
    <phoneticPr fontId="2"/>
  </si>
  <si>
    <t>【　県東　地区　】</t>
    <phoneticPr fontId="2"/>
  </si>
  <si>
    <t>ＪＦＡ登録チーム名</t>
    <rPh sb="3" eb="5">
      <t>トウロク</t>
    </rPh>
    <rPh sb="8" eb="9">
      <t>メイ</t>
    </rPh>
    <phoneticPr fontId="2"/>
  </si>
  <si>
    <t>軽野東SSS</t>
    <rPh sb="0" eb="1">
      <t>カル</t>
    </rPh>
    <rPh sb="1" eb="2">
      <t>ノ</t>
    </rPh>
    <rPh sb="2" eb="3">
      <t>ヒガシ</t>
    </rPh>
    <phoneticPr fontId="2"/>
  </si>
  <si>
    <t>横瀬SSS</t>
    <rPh sb="0" eb="2">
      <t>ヨコセ</t>
    </rPh>
    <phoneticPr fontId="2"/>
  </si>
  <si>
    <t>軽野SSS</t>
    <rPh sb="0" eb="1">
      <t>カル</t>
    </rPh>
    <rPh sb="1" eb="2">
      <t>ノ</t>
    </rPh>
    <phoneticPr fontId="2"/>
  </si>
  <si>
    <t>大野原SSS</t>
    <rPh sb="0" eb="3">
      <t>オオノハラ</t>
    </rPh>
    <phoneticPr fontId="2"/>
  </si>
  <si>
    <t>息栖SSS</t>
    <rPh sb="0" eb="1">
      <t>イキ</t>
    </rPh>
    <rPh sb="1" eb="2">
      <t>ス</t>
    </rPh>
    <phoneticPr fontId="2"/>
  </si>
  <si>
    <t>波崎太田ＦＣ</t>
    <rPh sb="0" eb="2">
      <t>ハサキ</t>
    </rPh>
    <rPh sb="2" eb="4">
      <t>オオタ</t>
    </rPh>
    <phoneticPr fontId="2"/>
  </si>
  <si>
    <t>FC波崎</t>
    <rPh sb="2" eb="4">
      <t>ハサキ</t>
    </rPh>
    <phoneticPr fontId="2"/>
  </si>
  <si>
    <t>土合ＦＣ</t>
    <rPh sb="0" eb="2">
      <t>ドアイ</t>
    </rPh>
    <phoneticPr fontId="2"/>
  </si>
  <si>
    <t>土合１９８５</t>
    <rPh sb="0" eb="2">
      <t>ドアイ</t>
    </rPh>
    <phoneticPr fontId="2"/>
  </si>
  <si>
    <t>フォルサ若松ＦＣ</t>
    <rPh sb="4" eb="6">
      <t>ワカマツ</t>
    </rPh>
    <phoneticPr fontId="2"/>
  </si>
  <si>
    <t>鹿島アントラーズFC</t>
    <rPh sb="0" eb="2">
      <t>カシマ</t>
    </rPh>
    <phoneticPr fontId="2"/>
  </si>
  <si>
    <t>大野SSS</t>
    <rPh sb="0" eb="2">
      <t>オオノ</t>
    </rPh>
    <phoneticPr fontId="2"/>
  </si>
  <si>
    <t>三笠小SSS</t>
    <rPh sb="0" eb="2">
      <t>ミカサ</t>
    </rPh>
    <rPh sb="2" eb="3">
      <t>ショウ</t>
    </rPh>
    <phoneticPr fontId="2"/>
  </si>
  <si>
    <t>高松小SSS</t>
    <rPh sb="0" eb="2">
      <t>タカマツ</t>
    </rPh>
    <rPh sb="2" eb="3">
      <t>ショウ</t>
    </rPh>
    <phoneticPr fontId="2"/>
  </si>
  <si>
    <t>鹿島SSS</t>
    <rPh sb="0" eb="2">
      <t>カシマ</t>
    </rPh>
    <phoneticPr fontId="2"/>
  </si>
  <si>
    <t>鉢形SSS</t>
    <rPh sb="0" eb="2">
      <t>ハチガタ</t>
    </rPh>
    <phoneticPr fontId="2"/>
  </si>
  <si>
    <t>波野SSS</t>
    <rPh sb="0" eb="2">
      <t>ナミノ</t>
    </rPh>
    <phoneticPr fontId="2"/>
  </si>
  <si>
    <t>平井SSS</t>
    <rPh sb="0" eb="2">
      <t>ヒライ</t>
    </rPh>
    <phoneticPr fontId="2"/>
  </si>
  <si>
    <t>豊郷SSS</t>
    <rPh sb="0" eb="2">
      <t>トヨサト</t>
    </rPh>
    <phoneticPr fontId="2"/>
  </si>
  <si>
    <t>牛堀SSS</t>
    <rPh sb="0" eb="2">
      <t>ウシボリ</t>
    </rPh>
    <phoneticPr fontId="2"/>
  </si>
  <si>
    <t>潮来SS</t>
    <rPh sb="0" eb="2">
      <t>イタコ</t>
    </rPh>
    <phoneticPr fontId="2"/>
  </si>
  <si>
    <t>日の出SS</t>
    <rPh sb="0" eb="1">
      <t>ヒ</t>
    </rPh>
    <rPh sb="2" eb="3">
      <t>デ</t>
    </rPh>
    <phoneticPr fontId="2"/>
  </si>
  <si>
    <t>津知SS</t>
    <rPh sb="0" eb="1">
      <t>ツ</t>
    </rPh>
    <rPh sb="1" eb="2">
      <t>チ</t>
    </rPh>
    <phoneticPr fontId="2"/>
  </si>
  <si>
    <t>延方SS</t>
    <rPh sb="0" eb="2">
      <t>ノブカタ</t>
    </rPh>
    <phoneticPr fontId="2"/>
  </si>
  <si>
    <t>ＦＣ北浦</t>
    <rPh sb="2" eb="4">
      <t>キタウラ</t>
    </rPh>
    <phoneticPr fontId="2"/>
  </si>
  <si>
    <t>鉾田SSS</t>
    <rPh sb="0" eb="2">
      <t>ホコタ</t>
    </rPh>
    <phoneticPr fontId="2"/>
  </si>
  <si>
    <r>
      <t>青柳EFC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SS</t>
    </r>
    <rPh sb="0" eb="2">
      <t>アオヤギ</t>
    </rPh>
    <phoneticPr fontId="2"/>
  </si>
  <si>
    <t>FCドルフィン大洋S</t>
    <rPh sb="7" eb="9">
      <t>タイヨウ</t>
    </rPh>
    <phoneticPr fontId="2"/>
  </si>
  <si>
    <t>FC麻生</t>
    <rPh sb="2" eb="4">
      <t>アソウ</t>
    </rPh>
    <phoneticPr fontId="2"/>
  </si>
  <si>
    <t>No.</t>
    <phoneticPr fontId="2"/>
  </si>
  <si>
    <t>抽選
結果</t>
    <rPh sb="0" eb="2">
      <t>チュウセン</t>
    </rPh>
    <rPh sb="3" eb="5">
      <t>ケッカ</t>
    </rPh>
    <phoneticPr fontId="2"/>
  </si>
  <si>
    <t>神栖市</t>
    <rPh sb="0" eb="3">
      <t>カミスシ</t>
    </rPh>
    <phoneticPr fontId="2"/>
  </si>
  <si>
    <t>神栖市</t>
  </si>
  <si>
    <t>鹿嶋市</t>
    <rPh sb="0" eb="3">
      <t>カシマシ</t>
    </rPh>
    <phoneticPr fontId="2"/>
  </si>
  <si>
    <t>鹿嶋市</t>
  </si>
  <si>
    <t>FCｸﾚｾｰﾙ</t>
    <phoneticPr fontId="2"/>
  </si>
  <si>
    <t>潮来市</t>
    <rPh sb="0" eb="3">
      <t>イタコシ</t>
    </rPh>
    <phoneticPr fontId="2"/>
  </si>
  <si>
    <t>行方市</t>
    <rPh sb="0" eb="3">
      <t>ナメガタシ</t>
    </rPh>
    <phoneticPr fontId="2"/>
  </si>
  <si>
    <t>玉造FC</t>
    <rPh sb="0" eb="2">
      <t>タマツクリ</t>
    </rPh>
    <phoneticPr fontId="2"/>
  </si>
  <si>
    <t>鉾田市</t>
    <rPh sb="0" eb="3">
      <t>ホコタシ</t>
    </rPh>
    <phoneticPr fontId="2"/>
  </si>
  <si>
    <t>第2７回　防犯大会　抽選会要領</t>
    <rPh sb="13" eb="15">
      <t>ヨウリョウ</t>
    </rPh>
    <phoneticPr fontId="2"/>
  </si>
  <si>
    <t>Ａ①</t>
    <phoneticPr fontId="2"/>
  </si>
  <si>
    <t>Ｂ⑤</t>
    <phoneticPr fontId="2"/>
  </si>
  <si>
    <t>Ａ⑤</t>
    <phoneticPr fontId="2"/>
  </si>
  <si>
    <t>低５</t>
    <phoneticPr fontId="2"/>
  </si>
  <si>
    <t>Ｂ①</t>
    <phoneticPr fontId="2"/>
  </si>
  <si>
    <t>Ｄ①</t>
    <phoneticPr fontId="2"/>
  </si>
  <si>
    <t>Ｃ①</t>
    <phoneticPr fontId="2"/>
  </si>
  <si>
    <t>Ｃ②</t>
    <phoneticPr fontId="2"/>
  </si>
  <si>
    <t>Ａ②</t>
    <phoneticPr fontId="2"/>
  </si>
  <si>
    <t>Ｂ⑥</t>
    <phoneticPr fontId="2"/>
  </si>
  <si>
    <t>Ａ⑥</t>
    <phoneticPr fontId="2"/>
  </si>
  <si>
    <t>Ｂ②</t>
    <phoneticPr fontId="2"/>
  </si>
  <si>
    <t>Ｄ④</t>
    <phoneticPr fontId="2"/>
  </si>
  <si>
    <t>Ｃ④</t>
    <phoneticPr fontId="2"/>
  </si>
  <si>
    <t>Ｄ⑥</t>
    <phoneticPr fontId="2"/>
  </si>
  <si>
    <t>（Ｄ③）</t>
    <phoneticPr fontId="2"/>
  </si>
  <si>
    <t>（Ｃ③）</t>
    <phoneticPr fontId="2"/>
  </si>
  <si>
    <t>（Ｃ⑥）</t>
    <phoneticPr fontId="2"/>
  </si>
  <si>
    <t>Ａ③</t>
    <phoneticPr fontId="2"/>
  </si>
  <si>
    <t>Ｄ②</t>
    <phoneticPr fontId="2"/>
  </si>
  <si>
    <t>Ｂ⑦</t>
    <phoneticPr fontId="2"/>
  </si>
  <si>
    <t>Ａ⑦</t>
    <phoneticPr fontId="2"/>
  </si>
  <si>
    <t>Ｂ③</t>
    <phoneticPr fontId="2"/>
  </si>
  <si>
    <t>Ａ④</t>
    <phoneticPr fontId="2"/>
  </si>
  <si>
    <t>Ｂ⑧</t>
    <phoneticPr fontId="2"/>
  </si>
  <si>
    <t>Ａ⑧</t>
    <phoneticPr fontId="2"/>
  </si>
  <si>
    <t>Ｂ④</t>
    <phoneticPr fontId="2"/>
  </si>
  <si>
    <t>Ａ②勝</t>
    <phoneticPr fontId="2"/>
  </si>
  <si>
    <t>【　県東　地区　】</t>
    <phoneticPr fontId="2"/>
  </si>
  <si>
    <t>No.</t>
    <phoneticPr fontId="2"/>
  </si>
  <si>
    <t>Ａ①</t>
    <phoneticPr fontId="2"/>
  </si>
  <si>
    <t>Ｂ⑤</t>
    <phoneticPr fontId="2"/>
  </si>
  <si>
    <t>Ａ⑤</t>
    <phoneticPr fontId="2"/>
  </si>
  <si>
    <t>Ｂ①</t>
    <phoneticPr fontId="2"/>
  </si>
  <si>
    <t>Ａ②</t>
    <phoneticPr fontId="2"/>
  </si>
  <si>
    <t>Ｂ⑥</t>
    <phoneticPr fontId="2"/>
  </si>
  <si>
    <t>Ａ⑥</t>
    <phoneticPr fontId="2"/>
  </si>
  <si>
    <t>Ｂ②</t>
    <phoneticPr fontId="2"/>
  </si>
  <si>
    <t>Ａ③</t>
    <phoneticPr fontId="2"/>
  </si>
  <si>
    <t>Ｂ⑦</t>
    <phoneticPr fontId="2"/>
  </si>
  <si>
    <t>Ａ⑦</t>
    <phoneticPr fontId="2"/>
  </si>
  <si>
    <t>Ｂ③</t>
    <phoneticPr fontId="2"/>
  </si>
  <si>
    <t>Ａ④</t>
    <phoneticPr fontId="2"/>
  </si>
  <si>
    <t>Ｂ⑧</t>
    <phoneticPr fontId="2"/>
  </si>
  <si>
    <t>Ａ⑧</t>
    <phoneticPr fontId="2"/>
  </si>
  <si>
    <t>Ｂ④</t>
    <phoneticPr fontId="2"/>
  </si>
  <si>
    <t>※代表者会議</t>
    <rPh sb="1" eb="4">
      <t>ダイヒョウシャ</t>
    </rPh>
    <rPh sb="4" eb="6">
      <t>カイギ</t>
    </rPh>
    <phoneticPr fontId="2"/>
  </si>
  <si>
    <t>Ａ②勝</t>
    <phoneticPr fontId="2"/>
  </si>
  <si>
    <t>Ｈ２７年１月１５日（木）　１９：００～（受付開始１８：３０）</t>
    <rPh sb="3" eb="4">
      <t>ネン</t>
    </rPh>
    <rPh sb="5" eb="6">
      <t>ガツ</t>
    </rPh>
    <rPh sb="8" eb="9">
      <t>ヒ</t>
    </rPh>
    <rPh sb="10" eb="11">
      <t>キ</t>
    </rPh>
    <rPh sb="20" eb="22">
      <t>ウケツケ</t>
    </rPh>
    <rPh sb="22" eb="24">
      <t>カイシ</t>
    </rPh>
    <phoneticPr fontId="2"/>
  </si>
  <si>
    <t>第２８回防犯大会　（高）</t>
    <rPh sb="0" eb="1">
      <t>ダイ</t>
    </rPh>
    <rPh sb="3" eb="4">
      <t>カイ</t>
    </rPh>
    <rPh sb="4" eb="6">
      <t>ボウハン</t>
    </rPh>
    <rPh sb="6" eb="8">
      <t>タイカイ</t>
    </rPh>
    <rPh sb="10" eb="11">
      <t>コウ</t>
    </rPh>
    <phoneticPr fontId="2"/>
  </si>
  <si>
    <t>第２８回　防犯大会　高学年組合せ表</t>
    <rPh sb="10" eb="11">
      <t>コウ</t>
    </rPh>
    <phoneticPr fontId="2"/>
  </si>
  <si>
    <t>平成２８年　２月６日　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</si>
  <si>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第２８回防犯大会　(低)</t>
    <rPh sb="0" eb="1">
      <t>ダイ</t>
    </rPh>
    <rPh sb="3" eb="4">
      <t>カイ</t>
    </rPh>
    <rPh sb="4" eb="6">
      <t>ボウハン</t>
    </rPh>
    <rPh sb="6" eb="8">
      <t>タイカイ</t>
    </rPh>
    <rPh sb="10" eb="11">
      <t>テイ</t>
    </rPh>
    <phoneticPr fontId="2"/>
  </si>
  <si>
    <t>旭SSS</t>
    <rPh sb="0" eb="1">
      <t>アサヒ</t>
    </rPh>
    <phoneticPr fontId="2"/>
  </si>
  <si>
    <t>鉾田市</t>
    <rPh sb="0" eb="2">
      <t>ホコタ</t>
    </rPh>
    <rPh sb="2" eb="3">
      <t>シ</t>
    </rPh>
    <phoneticPr fontId="2"/>
  </si>
  <si>
    <t>第２８回　防犯大会　低学年</t>
    <phoneticPr fontId="2"/>
  </si>
  <si>
    <t>第２８回　防犯大会　低学年組合せ表</t>
    <rPh sb="10" eb="11">
      <t>テイ</t>
    </rPh>
    <phoneticPr fontId="2"/>
  </si>
  <si>
    <t>平成２８年　１月　３０日　</t>
    <rPh sb="0" eb="2">
      <t>ヘイセイ</t>
    </rPh>
    <rPh sb="4" eb="5">
      <t>ネン</t>
    </rPh>
    <rPh sb="7" eb="8">
      <t>ガツ</t>
    </rPh>
    <rPh sb="11" eb="12">
      <t>ヒ</t>
    </rPh>
    <phoneticPr fontId="2"/>
  </si>
  <si>
    <t>平成２８年　２月１３日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</si>
  <si>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各ｺｰﾄ　１試合・２試合目のチーム　8時30分より</t>
    <rPh sb="0" eb="1">
      <t>カク</t>
    </rPh>
    <rPh sb="6" eb="8">
      <t>シアイ</t>
    </rPh>
    <rPh sb="10" eb="12">
      <t>シアイ</t>
    </rPh>
    <rPh sb="12" eb="13">
      <t>メ</t>
    </rPh>
    <rPh sb="19" eb="20">
      <t>ジ</t>
    </rPh>
    <rPh sb="22" eb="23">
      <t>フン</t>
    </rPh>
    <phoneticPr fontId="2"/>
  </si>
  <si>
    <t>各ｺｰﾄ　３試合・４試合目のチーム　10時00分より</t>
    <rPh sb="0" eb="1">
      <t>カク</t>
    </rPh>
    <rPh sb="6" eb="8">
      <t>シアイ</t>
    </rPh>
    <rPh sb="10" eb="12">
      <t>シアイ</t>
    </rPh>
    <rPh sb="12" eb="13">
      <t>メ</t>
    </rPh>
    <rPh sb="20" eb="21">
      <t>ジ</t>
    </rPh>
    <rPh sb="23" eb="24">
      <t>フン</t>
    </rPh>
    <phoneticPr fontId="2"/>
  </si>
  <si>
    <t>第29回　防犯大会　高学年</t>
    <rPh sb="10" eb="11">
      <t>コウ</t>
    </rPh>
    <phoneticPr fontId="2"/>
  </si>
  <si>
    <t>潮来SSS</t>
    <rPh sb="0" eb="2">
      <t>イタコ</t>
    </rPh>
    <phoneticPr fontId="2"/>
  </si>
  <si>
    <t>　　　　　　　　　　　　　　　　　　　　　　　　　　　　　　　　　　　　　　※代表者会議　8：30より</t>
    <rPh sb="39" eb="42">
      <t>ダイヒョウシャ</t>
    </rPh>
    <rPh sb="42" eb="44">
      <t>カイギ</t>
    </rPh>
    <phoneticPr fontId="2"/>
  </si>
  <si>
    <t>備考</t>
    <rPh sb="0" eb="2">
      <t>ビコウ</t>
    </rPh>
    <phoneticPr fontId="2"/>
  </si>
  <si>
    <t>日の出SSS</t>
    <rPh sb="0" eb="1">
      <t>ヒ</t>
    </rPh>
    <rPh sb="2" eb="3">
      <t>デ</t>
    </rPh>
    <phoneticPr fontId="2"/>
  </si>
  <si>
    <t>第30回防犯大会　（低学年）</t>
    <rPh sb="0" eb="1">
      <t>ダイ</t>
    </rPh>
    <rPh sb="3" eb="4">
      <t>カイ</t>
    </rPh>
    <rPh sb="4" eb="6">
      <t>ボウハン</t>
    </rPh>
    <rPh sb="6" eb="8">
      <t>タイカイ</t>
    </rPh>
    <rPh sb="10" eb="11">
      <t>テイ</t>
    </rPh>
    <rPh sb="11" eb="13">
      <t>ガクネン</t>
    </rPh>
    <phoneticPr fontId="2"/>
  </si>
  <si>
    <t>第30回防犯大会（高学年）</t>
    <rPh sb="0" eb="1">
      <t>ダイ</t>
    </rPh>
    <rPh sb="3" eb="4">
      <t>カイ</t>
    </rPh>
    <rPh sb="4" eb="6">
      <t>ボウハン</t>
    </rPh>
    <rPh sb="6" eb="8">
      <t>タイカイ</t>
    </rPh>
    <rPh sb="9" eb="12">
      <t>コウガクネン</t>
    </rPh>
    <phoneticPr fontId="2"/>
  </si>
  <si>
    <t>鹿島アントラーズジュニア</t>
    <rPh sb="0" eb="2">
      <t>カシマ</t>
    </rPh>
    <phoneticPr fontId="2"/>
  </si>
  <si>
    <t>FCｸﾚｾｰﾙ鹿嶋</t>
    <rPh sb="7" eb="9">
      <t>カシマ</t>
    </rPh>
    <phoneticPr fontId="2"/>
  </si>
  <si>
    <t>第３０回　鹿行防犯少年サッカー大会　低学年組合せ表</t>
    <rPh sb="5" eb="7">
      <t>ロッコウ</t>
    </rPh>
    <rPh sb="9" eb="11">
      <t>ショウネン</t>
    </rPh>
    <rPh sb="18" eb="19">
      <t>テイ</t>
    </rPh>
    <phoneticPr fontId="2"/>
  </si>
  <si>
    <t>神栖市多目的運動広場</t>
    <rPh sb="0" eb="2">
      <t>カミス</t>
    </rPh>
    <rPh sb="2" eb="3">
      <t>シ</t>
    </rPh>
    <rPh sb="3" eb="6">
      <t>タモクテキ</t>
    </rPh>
    <rPh sb="6" eb="8">
      <t>ウンドウ</t>
    </rPh>
    <rPh sb="8" eb="10">
      <t>ヒロバ</t>
    </rPh>
    <phoneticPr fontId="2"/>
  </si>
  <si>
    <t>第３０回　防犯大会　決勝トーナメント</t>
    <rPh sb="10" eb="12">
      <t>ケッショウ</t>
    </rPh>
    <phoneticPr fontId="2"/>
  </si>
  <si>
    <t>第30回　鹿行防犯少年サッカー大会　低学年の部</t>
    <rPh sb="5" eb="7">
      <t>ロッコウ</t>
    </rPh>
    <rPh sb="9" eb="11">
      <t>ショウネン</t>
    </rPh>
    <rPh sb="22" eb="23">
      <t>ブ</t>
    </rPh>
    <phoneticPr fontId="2"/>
  </si>
  <si>
    <t>多目的運動広場　Ａ</t>
    <rPh sb="0" eb="3">
      <t>タモクテキ</t>
    </rPh>
    <rPh sb="3" eb="5">
      <t>ウンドウ</t>
    </rPh>
    <rPh sb="5" eb="7">
      <t>ヒロバ</t>
    </rPh>
    <phoneticPr fontId="2"/>
  </si>
  <si>
    <t>多目的運動広場　B</t>
    <rPh sb="0" eb="3">
      <t>タモクテキ</t>
    </rPh>
    <rPh sb="3" eb="5">
      <t>ウンドウ</t>
    </rPh>
    <rPh sb="5" eb="7">
      <t>ヒロバ</t>
    </rPh>
    <phoneticPr fontId="2"/>
  </si>
  <si>
    <t>多目的運動広場　C</t>
    <rPh sb="0" eb="3">
      <t>タモクテキ</t>
    </rPh>
    <rPh sb="3" eb="5">
      <t>ウンドウ</t>
    </rPh>
    <rPh sb="5" eb="7">
      <t>ヒロバ</t>
    </rPh>
    <phoneticPr fontId="2"/>
  </si>
  <si>
    <t>多目的運動広場　D</t>
    <rPh sb="0" eb="3">
      <t>タモクテキ</t>
    </rPh>
    <rPh sb="3" eb="5">
      <t>ウンドウ</t>
    </rPh>
    <rPh sb="5" eb="7">
      <t>ヒロバ</t>
    </rPh>
    <phoneticPr fontId="2"/>
  </si>
  <si>
    <t>C①　17-18</t>
    <phoneticPr fontId="2"/>
  </si>
  <si>
    <t>C③　17-19</t>
    <phoneticPr fontId="2"/>
  </si>
  <si>
    <t>C⑤　18-19</t>
    <phoneticPr fontId="2"/>
  </si>
  <si>
    <t>C②　20-21</t>
    <phoneticPr fontId="2"/>
  </si>
  <si>
    <t>C④　20-22</t>
    <phoneticPr fontId="2"/>
  </si>
  <si>
    <t>C⑥　21-22</t>
    <phoneticPr fontId="2"/>
  </si>
  <si>
    <t>多目的運動広場　Ｂ</t>
    <rPh sb="0" eb="3">
      <t>タモクテキ</t>
    </rPh>
    <rPh sb="3" eb="5">
      <t>ウンドウ</t>
    </rPh>
    <rPh sb="5" eb="7">
      <t>ヒロバ</t>
    </rPh>
    <phoneticPr fontId="2"/>
  </si>
  <si>
    <t>多目的運動広場　Ｃ</t>
    <rPh sb="0" eb="3">
      <t>タモクテキ</t>
    </rPh>
    <rPh sb="3" eb="5">
      <t>ウンドウ</t>
    </rPh>
    <rPh sb="5" eb="7">
      <t>ヒロバ</t>
    </rPh>
    <phoneticPr fontId="2"/>
  </si>
  <si>
    <t>多目的運動広場　Ｄ</t>
    <rPh sb="0" eb="3">
      <t>タモクテキ</t>
    </rPh>
    <rPh sb="3" eb="5">
      <t>ウンドウ</t>
    </rPh>
    <rPh sb="5" eb="7">
      <t>ヒロバ</t>
    </rPh>
    <phoneticPr fontId="2"/>
  </si>
  <si>
    <t>第３０回　鹿行防犯少年サッカー大会　高学年組合せ表</t>
    <rPh sb="5" eb="7">
      <t>ロッコウ</t>
    </rPh>
    <rPh sb="9" eb="11">
      <t>ショウネン</t>
    </rPh>
    <rPh sb="18" eb="19">
      <t>コウ</t>
    </rPh>
    <phoneticPr fontId="2"/>
  </si>
  <si>
    <t>平成３０年　２月　３日　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</si>
  <si>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第３０回　鹿行防犯少年サッカー大会　高学年の部</t>
    <rPh sb="5" eb="7">
      <t>ロッコウ</t>
    </rPh>
    <rPh sb="9" eb="11">
      <t>ショウネン</t>
    </rPh>
    <rPh sb="18" eb="19">
      <t>コウ</t>
    </rPh>
    <rPh sb="22" eb="23">
      <t>ブ</t>
    </rPh>
    <phoneticPr fontId="2"/>
  </si>
  <si>
    <t>C⑤</t>
    <phoneticPr fontId="2"/>
  </si>
  <si>
    <t>D⑤</t>
    <phoneticPr fontId="2"/>
  </si>
  <si>
    <t>C③</t>
    <phoneticPr fontId="2"/>
  </si>
  <si>
    <t>D②勝</t>
    <rPh sb="2" eb="3">
      <t>カチ</t>
    </rPh>
    <phoneticPr fontId="2"/>
  </si>
  <si>
    <t>C③勝</t>
    <rPh sb="2" eb="3">
      <t>カチ</t>
    </rPh>
    <phoneticPr fontId="2"/>
  </si>
  <si>
    <t>D③勝</t>
    <rPh sb="2" eb="3">
      <t>カチ</t>
    </rPh>
    <phoneticPr fontId="2"/>
  </si>
  <si>
    <t>C③負</t>
    <rPh sb="2" eb="3">
      <t>マ</t>
    </rPh>
    <phoneticPr fontId="2"/>
  </si>
  <si>
    <t>D③負</t>
    <rPh sb="2" eb="3">
      <t>マ</t>
    </rPh>
    <phoneticPr fontId="2"/>
  </si>
  <si>
    <t>C①</t>
    <phoneticPr fontId="2"/>
  </si>
  <si>
    <t>D①</t>
    <phoneticPr fontId="2"/>
  </si>
  <si>
    <t>C②　25-26</t>
    <phoneticPr fontId="2"/>
  </si>
  <si>
    <t>D②</t>
    <phoneticPr fontId="2"/>
  </si>
  <si>
    <t>D③</t>
    <phoneticPr fontId="2"/>
  </si>
  <si>
    <t>C④</t>
    <phoneticPr fontId="2"/>
  </si>
  <si>
    <t>C⑦</t>
    <phoneticPr fontId="2"/>
  </si>
  <si>
    <t>D⑦</t>
    <phoneticPr fontId="2"/>
  </si>
  <si>
    <t>C⑧</t>
    <phoneticPr fontId="2"/>
  </si>
  <si>
    <t>D④　25-27</t>
    <phoneticPr fontId="2"/>
  </si>
  <si>
    <t>C⑥　26-27</t>
    <phoneticPr fontId="2"/>
  </si>
  <si>
    <t>D②負</t>
    <rPh sb="2" eb="3">
      <t>マ</t>
    </rPh>
    <phoneticPr fontId="2"/>
  </si>
  <si>
    <t>C④負</t>
    <rPh sb="2" eb="3">
      <t>マ</t>
    </rPh>
    <phoneticPr fontId="2"/>
  </si>
  <si>
    <t>８試合目</t>
    <rPh sb="1" eb="3">
      <t>シアイ</t>
    </rPh>
    <rPh sb="3" eb="4">
      <t>メ</t>
    </rPh>
    <phoneticPr fontId="2"/>
  </si>
  <si>
    <t>C④勝</t>
    <rPh sb="2" eb="3">
      <t>カチ</t>
    </rPh>
    <phoneticPr fontId="2"/>
  </si>
  <si>
    <t>対</t>
    <rPh sb="0" eb="1">
      <t>タイ</t>
    </rPh>
    <phoneticPr fontId="2"/>
  </si>
  <si>
    <t>D⑥</t>
    <phoneticPr fontId="2"/>
  </si>
  <si>
    <t>A①</t>
    <phoneticPr fontId="2"/>
  </si>
  <si>
    <t>A②</t>
    <phoneticPr fontId="2"/>
  </si>
  <si>
    <t>B①</t>
    <phoneticPr fontId="2"/>
  </si>
  <si>
    <t>B②</t>
    <phoneticPr fontId="2"/>
  </si>
  <si>
    <t>A④</t>
    <phoneticPr fontId="2"/>
  </si>
  <si>
    <t>B④</t>
    <phoneticPr fontId="2"/>
  </si>
  <si>
    <t>（A③）</t>
    <phoneticPr fontId="2"/>
  </si>
  <si>
    <t>（B③）</t>
    <phoneticPr fontId="2"/>
  </si>
  <si>
    <t>B⑥</t>
    <phoneticPr fontId="2"/>
  </si>
  <si>
    <t>（A⑥）</t>
    <phoneticPr fontId="2"/>
  </si>
  <si>
    <t>津知・潮来</t>
    <rPh sb="0" eb="1">
      <t>ツ</t>
    </rPh>
    <rPh sb="1" eb="2">
      <t>チ</t>
    </rPh>
    <rPh sb="3" eb="5">
      <t>イタコ</t>
    </rPh>
    <phoneticPr fontId="2"/>
  </si>
  <si>
    <t>出席者</t>
    <rPh sb="0" eb="3">
      <t>シュッセキシャ</t>
    </rPh>
    <phoneticPr fontId="2"/>
  </si>
  <si>
    <t>出席者</t>
    <rPh sb="0" eb="3">
      <t>シュッセキシャ</t>
    </rPh>
    <phoneticPr fontId="2"/>
  </si>
  <si>
    <t>D① 23-24</t>
    <phoneticPr fontId="2"/>
  </si>
  <si>
    <t>D②</t>
    <phoneticPr fontId="2"/>
  </si>
  <si>
    <t>Ｄ③ 23-25</t>
    <phoneticPr fontId="2"/>
  </si>
  <si>
    <t>D④</t>
    <phoneticPr fontId="2"/>
  </si>
  <si>
    <t>D⑤　24-25</t>
    <phoneticPr fontId="2"/>
  </si>
  <si>
    <t>D⑥</t>
    <phoneticPr fontId="2"/>
  </si>
  <si>
    <t>D②勝</t>
    <rPh sb="2" eb="3">
      <t>カチ</t>
    </rPh>
    <phoneticPr fontId="2"/>
  </si>
  <si>
    <t>D④勝</t>
    <rPh sb="2" eb="3">
      <t>カチ</t>
    </rPh>
    <phoneticPr fontId="2"/>
  </si>
  <si>
    <t>D⑦</t>
    <phoneticPr fontId="2"/>
  </si>
  <si>
    <t>７試合目</t>
    <rPh sb="1" eb="3">
      <t>シアイ</t>
    </rPh>
    <rPh sb="3" eb="4">
      <t>メ</t>
    </rPh>
    <phoneticPr fontId="2"/>
  </si>
  <si>
    <t>D②負</t>
    <rPh sb="2" eb="3">
      <t>マ</t>
    </rPh>
    <phoneticPr fontId="2"/>
  </si>
  <si>
    <t>D④負</t>
    <rPh sb="2" eb="3">
      <t>マ</t>
    </rPh>
    <phoneticPr fontId="2"/>
  </si>
  <si>
    <t>対</t>
    <rPh sb="0" eb="1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</si>
</sst>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color indexed="30"/>
      <name val="HGS創英角ﾎﾟｯﾌﾟ体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8B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79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56" fontId="7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32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1"/>
    <xf numFmtId="0" fontId="0" fillId="0" borderId="0" xfId="1" applyFont="1"/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/>
    <xf numFmtId="0" fontId="0" fillId="0" borderId="12" xfId="0" applyFont="1" applyFill="1" applyBorder="1" applyAlignment="1">
      <alignment vertical="center" shrinkToFit="1"/>
    </xf>
    <xf numFmtId="0" fontId="1" fillId="0" borderId="0" xfId="0" applyFont="1" applyFill="1" applyBorder="1" applyAlignment="1"/>
    <xf numFmtId="0" fontId="0" fillId="0" borderId="13" xfId="0" applyNumberForma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14" fillId="0" borderId="0" xfId="0" applyFont="1"/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NumberFormat="1" applyBorder="1"/>
    <xf numFmtId="0" fontId="0" fillId="0" borderId="0" xfId="0" applyAlignment="1">
      <alignment shrinkToFit="1"/>
    </xf>
    <xf numFmtId="0" fontId="0" fillId="0" borderId="0" xfId="0" applyNumberFormat="1"/>
    <xf numFmtId="0" fontId="0" fillId="0" borderId="14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0" xfId="0" applyFont="1"/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shrinkToFit="1"/>
    </xf>
    <xf numFmtId="0" fontId="1" fillId="0" borderId="18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1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0" fillId="0" borderId="6" xfId="0" applyBorder="1" applyAlignment="1">
      <alignment vertic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56" fontId="7" fillId="0" borderId="0" xfId="0" applyNumberFormat="1" applyFont="1" applyAlignment="1">
      <alignment shrinkToFit="1"/>
    </xf>
    <xf numFmtId="0" fontId="18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32" fontId="6" fillId="0" borderId="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32" fontId="6" fillId="0" borderId="19" xfId="0" applyNumberFormat="1" applyFont="1" applyBorder="1" applyAlignment="1">
      <alignment horizontal="center" vertical="center" shrinkToFit="1"/>
    </xf>
    <xf numFmtId="32" fontId="6" fillId="0" borderId="16" xfId="0" applyNumberFormat="1" applyFont="1" applyBorder="1" applyAlignment="1">
      <alignment horizontal="center" vertical="center" shrinkToFit="1"/>
    </xf>
    <xf numFmtId="32" fontId="6" fillId="0" borderId="0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0" xfId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57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5529" name="Freeform 1">
          <a:extLst>
            <a:ext uri="{FF2B5EF4-FFF2-40B4-BE49-F238E27FC236}">
              <a16:creationId xmlns:a16="http://schemas.microsoft.com/office/drawing/2014/main" id="{00000000-0008-0000-0200-0000A93C0000}"/>
            </a:ext>
          </a:extLst>
        </xdr:cNvPr>
        <xdr:cNvSpPr>
          <a:spLocks/>
        </xdr:cNvSpPr>
      </xdr:nvSpPr>
      <xdr:spPr bwMode="auto">
        <a:xfrm>
          <a:off x="276225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5530" name="Freeform 2">
          <a:extLst>
            <a:ext uri="{FF2B5EF4-FFF2-40B4-BE49-F238E27FC236}">
              <a16:creationId xmlns:a16="http://schemas.microsoft.com/office/drawing/2014/main" id="{00000000-0008-0000-0200-0000AA3C0000}"/>
            </a:ext>
          </a:extLst>
        </xdr:cNvPr>
        <xdr:cNvSpPr>
          <a:spLocks/>
        </xdr:cNvSpPr>
      </xdr:nvSpPr>
      <xdr:spPr bwMode="auto">
        <a:xfrm flipV="1">
          <a:off x="2743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5531" name="Freeform 3">
          <a:extLst>
            <a:ext uri="{FF2B5EF4-FFF2-40B4-BE49-F238E27FC236}">
              <a16:creationId xmlns:a16="http://schemas.microsoft.com/office/drawing/2014/main" id="{00000000-0008-0000-0200-0000AB3C0000}"/>
            </a:ext>
          </a:extLst>
        </xdr:cNvPr>
        <xdr:cNvSpPr>
          <a:spLocks/>
        </xdr:cNvSpPr>
      </xdr:nvSpPr>
      <xdr:spPr bwMode="auto">
        <a:xfrm>
          <a:off x="2743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5532" name="Freeform 4">
          <a:extLst>
            <a:ext uri="{FF2B5EF4-FFF2-40B4-BE49-F238E27FC236}">
              <a16:creationId xmlns:a16="http://schemas.microsoft.com/office/drawing/2014/main" id="{00000000-0008-0000-0200-0000AC3C0000}"/>
            </a:ext>
          </a:extLst>
        </xdr:cNvPr>
        <xdr:cNvSpPr>
          <a:spLocks/>
        </xdr:cNvSpPr>
      </xdr:nvSpPr>
      <xdr:spPr bwMode="auto">
        <a:xfrm flipV="1">
          <a:off x="2743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5533" name="Freeform 5">
          <a:extLst>
            <a:ext uri="{FF2B5EF4-FFF2-40B4-BE49-F238E27FC236}">
              <a16:creationId xmlns:a16="http://schemas.microsoft.com/office/drawing/2014/main" id="{00000000-0008-0000-0200-0000AD3C0000}"/>
            </a:ext>
          </a:extLst>
        </xdr:cNvPr>
        <xdr:cNvSpPr>
          <a:spLocks/>
        </xdr:cNvSpPr>
      </xdr:nvSpPr>
      <xdr:spPr bwMode="auto">
        <a:xfrm>
          <a:off x="3600450" y="1438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5534" name="Freeform 6">
          <a:extLst>
            <a:ext uri="{FF2B5EF4-FFF2-40B4-BE49-F238E27FC236}">
              <a16:creationId xmlns:a16="http://schemas.microsoft.com/office/drawing/2014/main" id="{00000000-0008-0000-0200-0000AE3C0000}"/>
            </a:ext>
          </a:extLst>
        </xdr:cNvPr>
        <xdr:cNvSpPr>
          <a:spLocks/>
        </xdr:cNvSpPr>
      </xdr:nvSpPr>
      <xdr:spPr bwMode="auto">
        <a:xfrm flipV="1">
          <a:off x="3600450" y="17811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5535" name="Freeform 7">
          <a:extLst>
            <a:ext uri="{FF2B5EF4-FFF2-40B4-BE49-F238E27FC236}">
              <a16:creationId xmlns:a16="http://schemas.microsoft.com/office/drawing/2014/main" id="{00000000-0008-0000-0200-0000AF3C0000}"/>
            </a:ext>
          </a:extLst>
        </xdr:cNvPr>
        <xdr:cNvSpPr>
          <a:spLocks/>
        </xdr:cNvSpPr>
      </xdr:nvSpPr>
      <xdr:spPr bwMode="auto">
        <a:xfrm>
          <a:off x="4410075" y="178117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5536" name="Freeform 8">
          <a:extLst>
            <a:ext uri="{FF2B5EF4-FFF2-40B4-BE49-F238E27FC236}">
              <a16:creationId xmlns:a16="http://schemas.microsoft.com/office/drawing/2014/main" id="{00000000-0008-0000-0200-0000B03C0000}"/>
            </a:ext>
          </a:extLst>
        </xdr:cNvPr>
        <xdr:cNvSpPr>
          <a:spLocks/>
        </xdr:cNvSpPr>
      </xdr:nvSpPr>
      <xdr:spPr bwMode="auto">
        <a:xfrm>
          <a:off x="4410075" y="2466975"/>
          <a:ext cx="428625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171450</xdr:rowOff>
    </xdr:from>
    <xdr:to>
      <xdr:col>9</xdr:col>
      <xdr:colOff>0</xdr:colOff>
      <xdr:row>22</xdr:row>
      <xdr:rowOff>9525</xdr:rowOff>
    </xdr:to>
    <xdr:sp macro="" textlink="">
      <xdr:nvSpPr>
        <xdr:cNvPr id="15537" name="Line 9">
          <a:extLst>
            <a:ext uri="{FF2B5EF4-FFF2-40B4-BE49-F238E27FC236}">
              <a16:creationId xmlns:a16="http://schemas.microsoft.com/office/drawing/2014/main" id="{00000000-0008-0000-0200-0000B13C0000}"/>
            </a:ext>
          </a:extLst>
        </xdr:cNvPr>
        <xdr:cNvSpPr>
          <a:spLocks noChangeShapeType="1"/>
        </xdr:cNvSpPr>
      </xdr:nvSpPr>
      <xdr:spPr bwMode="auto">
        <a:xfrm>
          <a:off x="4838700" y="2466975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21</xdr:row>
      <xdr:rowOff>9525</xdr:rowOff>
    </xdr:to>
    <xdr:sp macro="" textlink="">
      <xdr:nvSpPr>
        <xdr:cNvPr id="15538" name="Line 10">
          <a:extLst>
            <a:ext uri="{FF2B5EF4-FFF2-40B4-BE49-F238E27FC236}">
              <a16:creationId xmlns:a16="http://schemas.microsoft.com/office/drawing/2014/main" id="{00000000-0008-0000-0200-0000B23C0000}"/>
            </a:ext>
          </a:extLst>
        </xdr:cNvPr>
        <xdr:cNvSpPr>
          <a:spLocks noChangeShapeType="1"/>
        </xdr:cNvSpPr>
      </xdr:nvSpPr>
      <xdr:spPr bwMode="auto">
        <a:xfrm flipH="1">
          <a:off x="5695950" y="2466975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9525</xdr:rowOff>
    </xdr:from>
    <xdr:to>
      <xdr:col>10</xdr:col>
      <xdr:colOff>0</xdr:colOff>
      <xdr:row>22</xdr:row>
      <xdr:rowOff>9525</xdr:rowOff>
    </xdr:to>
    <xdr:sp macro="" textlink="">
      <xdr:nvSpPr>
        <xdr:cNvPr id="15539" name="Freeform 11">
          <a:extLst>
            <a:ext uri="{FF2B5EF4-FFF2-40B4-BE49-F238E27FC236}">
              <a16:creationId xmlns:a16="http://schemas.microsoft.com/office/drawing/2014/main" id="{00000000-0008-0000-0200-0000B33C0000}"/>
            </a:ext>
          </a:extLst>
        </xdr:cNvPr>
        <xdr:cNvSpPr>
          <a:spLocks/>
        </xdr:cNvSpPr>
      </xdr:nvSpPr>
      <xdr:spPr bwMode="auto">
        <a:xfrm>
          <a:off x="4838700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11</xdr:col>
      <xdr:colOff>0</xdr:colOff>
      <xdr:row>22</xdr:row>
      <xdr:rowOff>9525</xdr:rowOff>
    </xdr:to>
    <xdr:sp macro="" textlink="">
      <xdr:nvSpPr>
        <xdr:cNvPr id="15540" name="Freeform 12">
          <a:extLst>
            <a:ext uri="{FF2B5EF4-FFF2-40B4-BE49-F238E27FC236}">
              <a16:creationId xmlns:a16="http://schemas.microsoft.com/office/drawing/2014/main" id="{00000000-0008-0000-0200-0000B43C0000}"/>
            </a:ext>
          </a:extLst>
        </xdr:cNvPr>
        <xdr:cNvSpPr>
          <a:spLocks/>
        </xdr:cNvSpPr>
      </xdr:nvSpPr>
      <xdr:spPr bwMode="auto">
        <a:xfrm flipH="1">
          <a:off x="5267325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428621</xdr:colOff>
      <xdr:row>13</xdr:row>
      <xdr:rowOff>0</xdr:rowOff>
    </xdr:from>
    <xdr:to>
      <xdr:col>12</xdr:col>
      <xdr:colOff>2380</xdr:colOff>
      <xdr:row>17</xdr:row>
      <xdr:rowOff>0</xdr:rowOff>
    </xdr:to>
    <xdr:sp macro="" textlink="">
      <xdr:nvSpPr>
        <xdr:cNvPr id="15541" name="Freeform 14">
          <a:extLst>
            <a:ext uri="{FF2B5EF4-FFF2-40B4-BE49-F238E27FC236}">
              <a16:creationId xmlns:a16="http://schemas.microsoft.com/office/drawing/2014/main" id="{00000000-0008-0000-0200-0000B53C0000}"/>
            </a:ext>
          </a:extLst>
        </xdr:cNvPr>
        <xdr:cNvSpPr>
          <a:spLocks/>
        </xdr:cNvSpPr>
      </xdr:nvSpPr>
      <xdr:spPr bwMode="auto">
        <a:xfrm flipH="1">
          <a:off x="5695946" y="2466975"/>
          <a:ext cx="431009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295275</xdr:colOff>
      <xdr:row>11</xdr:row>
      <xdr:rowOff>0</xdr:rowOff>
    </xdr:to>
    <xdr:sp macro="" textlink="">
      <xdr:nvSpPr>
        <xdr:cNvPr id="15545" name="Freeform 18">
          <a:extLst>
            <a:ext uri="{FF2B5EF4-FFF2-40B4-BE49-F238E27FC236}">
              <a16:creationId xmlns:a16="http://schemas.microsoft.com/office/drawing/2014/main" id="{00000000-0008-0000-0200-0000B93C0000}"/>
            </a:ext>
          </a:extLst>
        </xdr:cNvPr>
        <xdr:cNvSpPr>
          <a:spLocks/>
        </xdr:cNvSpPr>
      </xdr:nvSpPr>
      <xdr:spPr bwMode="auto">
        <a:xfrm>
          <a:off x="685800" y="14382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15546" name="Freeform 19">
          <a:extLst>
            <a:ext uri="{FF2B5EF4-FFF2-40B4-BE49-F238E27FC236}">
              <a16:creationId xmlns:a16="http://schemas.microsoft.com/office/drawing/2014/main" id="{00000000-0008-0000-0200-0000BA3C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2</xdr:row>
      <xdr:rowOff>57150</xdr:rowOff>
    </xdr:from>
    <xdr:to>
      <xdr:col>7</xdr:col>
      <xdr:colOff>142875</xdr:colOff>
      <xdr:row>41</xdr:row>
      <xdr:rowOff>66675</xdr:rowOff>
    </xdr:to>
    <xdr:sp macro="" textlink="">
      <xdr:nvSpPr>
        <xdr:cNvPr id="15547" name="Line 20">
          <a:extLst>
            <a:ext uri="{FF2B5EF4-FFF2-40B4-BE49-F238E27FC236}">
              <a16:creationId xmlns:a16="http://schemas.microsoft.com/office/drawing/2014/main" id="{00000000-0008-0000-0200-0000BB3C0000}"/>
            </a:ext>
          </a:extLst>
        </xdr:cNvPr>
        <xdr:cNvSpPr>
          <a:spLocks noChangeShapeType="1"/>
        </xdr:cNvSpPr>
      </xdr:nvSpPr>
      <xdr:spPr bwMode="auto">
        <a:xfrm>
          <a:off x="3743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</xdr:spPr>
    </xdr:sp>
    <xdr:clientData/>
  </xdr:twoCellAnchor>
  <xdr:twoCellAnchor>
    <xdr:from>
      <xdr:col>12</xdr:col>
      <xdr:colOff>666750</xdr:colOff>
      <xdr:row>2</xdr:row>
      <xdr:rowOff>57150</xdr:rowOff>
    </xdr:from>
    <xdr:to>
      <xdr:col>12</xdr:col>
      <xdr:colOff>666750</xdr:colOff>
      <xdr:row>41</xdr:row>
      <xdr:rowOff>66675</xdr:rowOff>
    </xdr:to>
    <xdr:sp macro="" textlink="">
      <xdr:nvSpPr>
        <xdr:cNvPr id="15548" name="Line 21">
          <a:extLst>
            <a:ext uri="{FF2B5EF4-FFF2-40B4-BE49-F238E27FC236}">
              <a16:creationId xmlns:a16="http://schemas.microsoft.com/office/drawing/2014/main" id="{00000000-0008-0000-0200-0000BC3C0000}"/>
            </a:ext>
          </a:extLst>
        </xdr:cNvPr>
        <xdr:cNvSpPr>
          <a:spLocks noChangeShapeType="1"/>
        </xdr:cNvSpPr>
      </xdr:nvSpPr>
      <xdr:spPr bwMode="auto">
        <a:xfrm>
          <a:off x="6791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5549" name="Freeform 25">
          <a:extLst>
            <a:ext uri="{FF2B5EF4-FFF2-40B4-BE49-F238E27FC236}">
              <a16:creationId xmlns:a16="http://schemas.microsoft.com/office/drawing/2014/main" id="{00000000-0008-0000-0200-0000BD3C0000}"/>
            </a:ext>
          </a:extLst>
        </xdr:cNvPr>
        <xdr:cNvSpPr>
          <a:spLocks/>
        </xdr:cNvSpPr>
      </xdr:nvSpPr>
      <xdr:spPr bwMode="auto">
        <a:xfrm>
          <a:off x="2743200" y="2638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550" name="Freeform 26">
          <a:extLst>
            <a:ext uri="{FF2B5EF4-FFF2-40B4-BE49-F238E27FC236}">
              <a16:creationId xmlns:a16="http://schemas.microsoft.com/office/drawing/2014/main" id="{00000000-0008-0000-0200-0000BE3C0000}"/>
            </a:ext>
          </a:extLst>
        </xdr:cNvPr>
        <xdr:cNvSpPr>
          <a:spLocks/>
        </xdr:cNvSpPr>
      </xdr:nvSpPr>
      <xdr:spPr bwMode="auto">
        <a:xfrm flipV="1">
          <a:off x="2743200" y="28098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5551" name="Freeform 27">
          <a:extLst>
            <a:ext uri="{FF2B5EF4-FFF2-40B4-BE49-F238E27FC236}">
              <a16:creationId xmlns:a16="http://schemas.microsoft.com/office/drawing/2014/main" id="{00000000-0008-0000-0200-0000BF3C0000}"/>
            </a:ext>
          </a:extLst>
        </xdr:cNvPr>
        <xdr:cNvSpPr>
          <a:spLocks/>
        </xdr:cNvSpPr>
      </xdr:nvSpPr>
      <xdr:spPr bwMode="auto">
        <a:xfrm>
          <a:off x="2743200" y="3324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5552" name="Freeform 28">
          <a:extLst>
            <a:ext uri="{FF2B5EF4-FFF2-40B4-BE49-F238E27FC236}">
              <a16:creationId xmlns:a16="http://schemas.microsoft.com/office/drawing/2014/main" id="{00000000-0008-0000-0200-0000C03C0000}"/>
            </a:ext>
          </a:extLst>
        </xdr:cNvPr>
        <xdr:cNvSpPr>
          <a:spLocks/>
        </xdr:cNvSpPr>
      </xdr:nvSpPr>
      <xdr:spPr bwMode="auto">
        <a:xfrm flipV="1">
          <a:off x="2743200" y="34956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295275</xdr:colOff>
      <xdr:row>19</xdr:row>
      <xdr:rowOff>0</xdr:rowOff>
    </xdr:to>
    <xdr:sp macro="" textlink="">
      <xdr:nvSpPr>
        <xdr:cNvPr id="15553" name="Freeform 29">
          <a:extLst>
            <a:ext uri="{FF2B5EF4-FFF2-40B4-BE49-F238E27FC236}">
              <a16:creationId xmlns:a16="http://schemas.microsoft.com/office/drawing/2014/main" id="{00000000-0008-0000-0200-0000C13C0000}"/>
            </a:ext>
          </a:extLst>
        </xdr:cNvPr>
        <xdr:cNvSpPr>
          <a:spLocks/>
        </xdr:cNvSpPr>
      </xdr:nvSpPr>
      <xdr:spPr bwMode="auto">
        <a:xfrm>
          <a:off x="685800" y="28098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15554" name="Freeform 30">
          <a:extLst>
            <a:ext uri="{FF2B5EF4-FFF2-40B4-BE49-F238E27FC236}">
              <a16:creationId xmlns:a16="http://schemas.microsoft.com/office/drawing/2014/main" id="{00000000-0008-0000-0200-0000C23C0000}"/>
            </a:ext>
          </a:extLst>
        </xdr:cNvPr>
        <xdr:cNvSpPr>
          <a:spLocks/>
        </xdr:cNvSpPr>
      </xdr:nvSpPr>
      <xdr:spPr bwMode="auto">
        <a:xfrm>
          <a:off x="3600450" y="28194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8</xdr:col>
      <xdr:colOff>0</xdr:colOff>
      <xdr:row>19</xdr:row>
      <xdr:rowOff>9525</xdr:rowOff>
    </xdr:to>
    <xdr:sp macro="" textlink="">
      <xdr:nvSpPr>
        <xdr:cNvPr id="15555" name="Freeform 31">
          <a:extLst>
            <a:ext uri="{FF2B5EF4-FFF2-40B4-BE49-F238E27FC236}">
              <a16:creationId xmlns:a16="http://schemas.microsoft.com/office/drawing/2014/main" id="{00000000-0008-0000-0200-0000C33C0000}"/>
            </a:ext>
          </a:extLst>
        </xdr:cNvPr>
        <xdr:cNvSpPr>
          <a:spLocks/>
        </xdr:cNvSpPr>
      </xdr:nvSpPr>
      <xdr:spPr bwMode="auto">
        <a:xfrm flipV="1">
          <a:off x="3600450" y="31623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15556" name="Freeform 32">
          <a:extLst>
            <a:ext uri="{FF2B5EF4-FFF2-40B4-BE49-F238E27FC236}">
              <a16:creationId xmlns:a16="http://schemas.microsoft.com/office/drawing/2014/main" id="{00000000-0008-0000-0200-0000C43C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295275</xdr:colOff>
      <xdr:row>38</xdr:row>
      <xdr:rowOff>0</xdr:rowOff>
    </xdr:to>
    <xdr:sp macro="" textlink="">
      <xdr:nvSpPr>
        <xdr:cNvPr id="15557" name="Freeform 33">
          <a:extLst>
            <a:ext uri="{FF2B5EF4-FFF2-40B4-BE49-F238E27FC236}">
              <a16:creationId xmlns:a16="http://schemas.microsoft.com/office/drawing/2014/main" id="{00000000-0008-0000-0200-0000C53C0000}"/>
            </a:ext>
          </a:extLst>
        </xdr:cNvPr>
        <xdr:cNvSpPr>
          <a:spLocks/>
        </xdr:cNvSpPr>
      </xdr:nvSpPr>
      <xdr:spPr bwMode="auto">
        <a:xfrm>
          <a:off x="685800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9525</xdr:rowOff>
    </xdr:from>
    <xdr:to>
      <xdr:col>9</xdr:col>
      <xdr:colOff>0</xdr:colOff>
      <xdr:row>39</xdr:row>
      <xdr:rowOff>0</xdr:rowOff>
    </xdr:to>
    <xdr:grpSp>
      <xdr:nvGrpSpPr>
        <xdr:cNvPr id="15558" name="Group 34">
          <a:extLst>
            <a:ext uri="{FF2B5EF4-FFF2-40B4-BE49-F238E27FC236}">
              <a16:creationId xmlns:a16="http://schemas.microsoft.com/office/drawing/2014/main" id="{00000000-0008-0000-0200-0000C63C0000}"/>
            </a:ext>
          </a:extLst>
        </xdr:cNvPr>
        <xdr:cNvGrpSpPr>
          <a:grpSpLocks/>
        </xdr:cNvGrpSpPr>
      </xdr:nvGrpSpPr>
      <xdr:grpSpPr bwMode="auto">
        <a:xfrm>
          <a:off x="2762250" y="4019550"/>
          <a:ext cx="2095500" cy="2905125"/>
          <a:chOff x="288" y="422"/>
          <a:chExt cx="220" cy="305"/>
        </a:xfrm>
      </xdr:grpSpPr>
      <xdr:sp macro="" textlink="">
        <xdr:nvSpPr>
          <xdr:cNvPr id="15596" name="Line 35">
            <a:extLst>
              <a:ext uri="{FF2B5EF4-FFF2-40B4-BE49-F238E27FC236}">
                <a16:creationId xmlns:a16="http://schemas.microsoft.com/office/drawing/2014/main" id="{00000000-0008-0000-0200-0000EC3C0000}"/>
              </a:ext>
            </a:extLst>
          </xdr:cNvPr>
          <xdr:cNvSpPr>
            <a:spLocks noChangeShapeType="1"/>
          </xdr:cNvSpPr>
        </xdr:nvSpPr>
        <xdr:spPr bwMode="auto">
          <a:xfrm>
            <a:off x="508" y="422"/>
            <a:ext cx="0" cy="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97" name="Freeform 36">
            <a:extLst>
              <a:ext uri="{FF2B5EF4-FFF2-40B4-BE49-F238E27FC236}">
                <a16:creationId xmlns:a16="http://schemas.microsoft.com/office/drawing/2014/main" id="{00000000-0008-0000-0200-0000ED3C0000}"/>
              </a:ext>
            </a:extLst>
          </xdr:cNvPr>
          <xdr:cNvSpPr>
            <a:spLocks/>
          </xdr:cNvSpPr>
        </xdr:nvSpPr>
        <xdr:spPr bwMode="auto">
          <a:xfrm>
            <a:off x="288" y="47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98" name="Freeform 37">
            <a:extLst>
              <a:ext uri="{FF2B5EF4-FFF2-40B4-BE49-F238E27FC236}">
                <a16:creationId xmlns:a16="http://schemas.microsoft.com/office/drawing/2014/main" id="{00000000-0008-0000-0200-0000EE3C0000}"/>
              </a:ext>
            </a:extLst>
          </xdr:cNvPr>
          <xdr:cNvSpPr>
            <a:spLocks/>
          </xdr:cNvSpPr>
        </xdr:nvSpPr>
        <xdr:spPr bwMode="auto">
          <a:xfrm flipV="1">
            <a:off x="288" y="493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99" name="Freeform 38">
            <a:extLst>
              <a:ext uri="{FF2B5EF4-FFF2-40B4-BE49-F238E27FC236}">
                <a16:creationId xmlns:a16="http://schemas.microsoft.com/office/drawing/2014/main" id="{00000000-0008-0000-0200-0000EF3C0000}"/>
              </a:ext>
            </a:extLst>
          </xdr:cNvPr>
          <xdr:cNvSpPr>
            <a:spLocks/>
          </xdr:cNvSpPr>
        </xdr:nvSpPr>
        <xdr:spPr bwMode="auto">
          <a:xfrm>
            <a:off x="288" y="54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0" name="Freeform 39">
            <a:extLst>
              <a:ext uri="{FF2B5EF4-FFF2-40B4-BE49-F238E27FC236}">
                <a16:creationId xmlns:a16="http://schemas.microsoft.com/office/drawing/2014/main" id="{00000000-0008-0000-0200-0000F03C0000}"/>
              </a:ext>
            </a:extLst>
          </xdr:cNvPr>
          <xdr:cNvSpPr>
            <a:spLocks/>
          </xdr:cNvSpPr>
        </xdr:nvSpPr>
        <xdr:spPr bwMode="auto">
          <a:xfrm flipV="1">
            <a:off x="288" y="56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1" name="Freeform 40">
            <a:extLst>
              <a:ext uri="{FF2B5EF4-FFF2-40B4-BE49-F238E27FC236}">
                <a16:creationId xmlns:a16="http://schemas.microsoft.com/office/drawing/2014/main" id="{00000000-0008-0000-0200-0000F13C0000}"/>
              </a:ext>
            </a:extLst>
          </xdr:cNvPr>
          <xdr:cNvSpPr>
            <a:spLocks/>
          </xdr:cNvSpPr>
        </xdr:nvSpPr>
        <xdr:spPr bwMode="auto">
          <a:xfrm>
            <a:off x="378" y="493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2" name="Freeform 41">
            <a:extLst>
              <a:ext uri="{FF2B5EF4-FFF2-40B4-BE49-F238E27FC236}">
                <a16:creationId xmlns:a16="http://schemas.microsoft.com/office/drawing/2014/main" id="{00000000-0008-0000-0200-0000F23C0000}"/>
              </a:ext>
            </a:extLst>
          </xdr:cNvPr>
          <xdr:cNvSpPr>
            <a:spLocks/>
          </xdr:cNvSpPr>
        </xdr:nvSpPr>
        <xdr:spPr bwMode="auto">
          <a:xfrm flipV="1">
            <a:off x="378" y="529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3" name="Freeform 42">
            <a:extLst>
              <a:ext uri="{FF2B5EF4-FFF2-40B4-BE49-F238E27FC236}">
                <a16:creationId xmlns:a16="http://schemas.microsoft.com/office/drawing/2014/main" id="{00000000-0008-0000-0200-0000F33C0000}"/>
              </a:ext>
            </a:extLst>
          </xdr:cNvPr>
          <xdr:cNvSpPr>
            <a:spLocks/>
          </xdr:cNvSpPr>
        </xdr:nvSpPr>
        <xdr:spPr bwMode="auto">
          <a:xfrm>
            <a:off x="463" y="529"/>
            <a:ext cx="45" cy="72"/>
          </a:xfrm>
          <a:custGeom>
            <a:avLst/>
            <a:gdLst>
              <a:gd name="T0" fmla="*/ 0 w 45"/>
              <a:gd name="T1" fmla="*/ 0 h 54"/>
              <a:gd name="T2" fmla="*/ 0 w 45"/>
              <a:gd name="T3" fmla="*/ 228 h 54"/>
              <a:gd name="T4" fmla="*/ 45 w 45"/>
              <a:gd name="T5" fmla="*/ 228 h 54"/>
              <a:gd name="T6" fmla="*/ 0 60000 65536"/>
              <a:gd name="T7" fmla="*/ 0 60000 65536"/>
              <a:gd name="T8" fmla="*/ 0 60000 65536"/>
              <a:gd name="T9" fmla="*/ 0 w 45"/>
              <a:gd name="T10" fmla="*/ 0 h 54"/>
              <a:gd name="T11" fmla="*/ 45 w 45"/>
              <a:gd name="T12" fmla="*/ 54 h 5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54">
                <a:moveTo>
                  <a:pt x="0" y="0"/>
                </a:moveTo>
                <a:lnTo>
                  <a:pt x="0" y="54"/>
                </a:lnTo>
                <a:lnTo>
                  <a:pt x="45" y="54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4" name="Freeform 43">
            <a:extLst>
              <a:ext uri="{FF2B5EF4-FFF2-40B4-BE49-F238E27FC236}">
                <a16:creationId xmlns:a16="http://schemas.microsoft.com/office/drawing/2014/main" id="{00000000-0008-0000-0200-0000F43C0000}"/>
              </a:ext>
            </a:extLst>
          </xdr:cNvPr>
          <xdr:cNvSpPr>
            <a:spLocks/>
          </xdr:cNvSpPr>
        </xdr:nvSpPr>
        <xdr:spPr bwMode="auto">
          <a:xfrm>
            <a:off x="463" y="601"/>
            <a:ext cx="45" cy="72"/>
          </a:xfrm>
          <a:custGeom>
            <a:avLst/>
            <a:gdLst>
              <a:gd name="T0" fmla="*/ 0 w 45"/>
              <a:gd name="T1" fmla="*/ 72 h 72"/>
              <a:gd name="T2" fmla="*/ 0 w 45"/>
              <a:gd name="T3" fmla="*/ 0 h 72"/>
              <a:gd name="T4" fmla="*/ 45 w 45"/>
              <a:gd name="T5" fmla="*/ 0 h 72"/>
              <a:gd name="T6" fmla="*/ 0 60000 65536"/>
              <a:gd name="T7" fmla="*/ 0 60000 65536"/>
              <a:gd name="T8" fmla="*/ 0 60000 65536"/>
              <a:gd name="T9" fmla="*/ 0 w 45"/>
              <a:gd name="T10" fmla="*/ 0 h 72"/>
              <a:gd name="T11" fmla="*/ 45 w 45"/>
              <a:gd name="T12" fmla="*/ 72 h 7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72">
                <a:moveTo>
                  <a:pt x="0" y="72"/>
                </a:moveTo>
                <a:lnTo>
                  <a:pt x="0" y="0"/>
                </a:lnTo>
                <a:lnTo>
                  <a:pt x="45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5" name="Freeform 44">
            <a:extLst>
              <a:ext uri="{FF2B5EF4-FFF2-40B4-BE49-F238E27FC236}">
                <a16:creationId xmlns:a16="http://schemas.microsoft.com/office/drawing/2014/main" id="{00000000-0008-0000-0200-0000F53C0000}"/>
              </a:ext>
            </a:extLst>
          </xdr:cNvPr>
          <xdr:cNvSpPr>
            <a:spLocks/>
          </xdr:cNvSpPr>
        </xdr:nvSpPr>
        <xdr:spPr bwMode="auto">
          <a:xfrm>
            <a:off x="288" y="61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6" name="Freeform 45">
            <a:extLst>
              <a:ext uri="{FF2B5EF4-FFF2-40B4-BE49-F238E27FC236}">
                <a16:creationId xmlns:a16="http://schemas.microsoft.com/office/drawing/2014/main" id="{00000000-0008-0000-0200-0000F63C0000}"/>
              </a:ext>
            </a:extLst>
          </xdr:cNvPr>
          <xdr:cNvSpPr>
            <a:spLocks/>
          </xdr:cNvSpPr>
        </xdr:nvSpPr>
        <xdr:spPr bwMode="auto">
          <a:xfrm flipV="1">
            <a:off x="288" y="63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7" name="Freeform 46">
            <a:extLst>
              <a:ext uri="{FF2B5EF4-FFF2-40B4-BE49-F238E27FC236}">
                <a16:creationId xmlns:a16="http://schemas.microsoft.com/office/drawing/2014/main" id="{00000000-0008-0000-0200-0000F73C0000}"/>
              </a:ext>
            </a:extLst>
          </xdr:cNvPr>
          <xdr:cNvSpPr>
            <a:spLocks/>
          </xdr:cNvSpPr>
        </xdr:nvSpPr>
        <xdr:spPr bwMode="auto">
          <a:xfrm>
            <a:off x="288" y="691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8" name="Freeform 47">
            <a:extLst>
              <a:ext uri="{FF2B5EF4-FFF2-40B4-BE49-F238E27FC236}">
                <a16:creationId xmlns:a16="http://schemas.microsoft.com/office/drawing/2014/main" id="{00000000-0008-0000-0200-0000F83C0000}"/>
              </a:ext>
            </a:extLst>
          </xdr:cNvPr>
          <xdr:cNvSpPr>
            <a:spLocks/>
          </xdr:cNvSpPr>
        </xdr:nvSpPr>
        <xdr:spPr bwMode="auto">
          <a:xfrm flipV="1">
            <a:off x="288" y="70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09" name="Freeform 48">
            <a:extLst>
              <a:ext uri="{FF2B5EF4-FFF2-40B4-BE49-F238E27FC236}">
                <a16:creationId xmlns:a16="http://schemas.microsoft.com/office/drawing/2014/main" id="{00000000-0008-0000-0200-0000F93C0000}"/>
              </a:ext>
            </a:extLst>
          </xdr:cNvPr>
          <xdr:cNvSpPr>
            <a:spLocks/>
          </xdr:cNvSpPr>
        </xdr:nvSpPr>
        <xdr:spPr bwMode="auto">
          <a:xfrm>
            <a:off x="378" y="638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10" name="Freeform 49">
            <a:extLst>
              <a:ext uri="{FF2B5EF4-FFF2-40B4-BE49-F238E27FC236}">
                <a16:creationId xmlns:a16="http://schemas.microsoft.com/office/drawing/2014/main" id="{00000000-0008-0000-0200-0000FA3C0000}"/>
              </a:ext>
            </a:extLst>
          </xdr:cNvPr>
          <xdr:cNvSpPr>
            <a:spLocks/>
          </xdr:cNvSpPr>
        </xdr:nvSpPr>
        <xdr:spPr bwMode="auto">
          <a:xfrm flipV="1">
            <a:off x="378" y="674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21</xdr:row>
      <xdr:rowOff>9525</xdr:rowOff>
    </xdr:from>
    <xdr:to>
      <xdr:col>11</xdr:col>
      <xdr:colOff>0</xdr:colOff>
      <xdr:row>31</xdr:row>
      <xdr:rowOff>161925</xdr:rowOff>
    </xdr:to>
    <xdr:sp macro="" textlink="">
      <xdr:nvSpPr>
        <xdr:cNvPr id="15559" name="Line 50">
          <a:extLst>
            <a:ext uri="{FF2B5EF4-FFF2-40B4-BE49-F238E27FC236}">
              <a16:creationId xmlns:a16="http://schemas.microsoft.com/office/drawing/2014/main" id="{00000000-0008-0000-0200-0000C73C0000}"/>
            </a:ext>
          </a:extLst>
        </xdr:cNvPr>
        <xdr:cNvSpPr>
          <a:spLocks noChangeShapeType="1"/>
        </xdr:cNvSpPr>
      </xdr:nvSpPr>
      <xdr:spPr bwMode="auto">
        <a:xfrm flipH="1">
          <a:off x="5695950" y="4019550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5560" name="Freeform 51">
          <a:extLst>
            <a:ext uri="{FF2B5EF4-FFF2-40B4-BE49-F238E27FC236}">
              <a16:creationId xmlns:a16="http://schemas.microsoft.com/office/drawing/2014/main" id="{00000000-0008-0000-0200-0000C83C0000}"/>
            </a:ext>
          </a:extLst>
        </xdr:cNvPr>
        <xdr:cNvSpPr>
          <a:spLocks/>
        </xdr:cNvSpPr>
      </xdr:nvSpPr>
      <xdr:spPr bwMode="auto">
        <a:xfrm flipH="1">
          <a:off x="6934200" y="45243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15561" name="Freeform 52">
          <a:extLst>
            <a:ext uri="{FF2B5EF4-FFF2-40B4-BE49-F238E27FC236}">
              <a16:creationId xmlns:a16="http://schemas.microsoft.com/office/drawing/2014/main" id="{00000000-0008-0000-0200-0000C93C0000}"/>
            </a:ext>
          </a:extLst>
        </xdr:cNvPr>
        <xdr:cNvSpPr>
          <a:spLocks/>
        </xdr:cNvSpPr>
      </xdr:nvSpPr>
      <xdr:spPr bwMode="auto">
        <a:xfrm flipH="1" flipV="1">
          <a:off x="6934200" y="4695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5562" name="Freeform 53">
          <a:extLst>
            <a:ext uri="{FF2B5EF4-FFF2-40B4-BE49-F238E27FC236}">
              <a16:creationId xmlns:a16="http://schemas.microsoft.com/office/drawing/2014/main" id="{00000000-0008-0000-0200-0000CA3C0000}"/>
            </a:ext>
          </a:extLst>
        </xdr:cNvPr>
        <xdr:cNvSpPr>
          <a:spLocks/>
        </xdr:cNvSpPr>
      </xdr:nvSpPr>
      <xdr:spPr bwMode="auto">
        <a:xfrm flipH="1">
          <a:off x="6934200" y="52101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15563" name="Freeform 54">
          <a:extLst>
            <a:ext uri="{FF2B5EF4-FFF2-40B4-BE49-F238E27FC236}">
              <a16:creationId xmlns:a16="http://schemas.microsoft.com/office/drawing/2014/main" id="{00000000-0008-0000-0200-0000CB3C0000}"/>
            </a:ext>
          </a:extLst>
        </xdr:cNvPr>
        <xdr:cNvSpPr>
          <a:spLocks/>
        </xdr:cNvSpPr>
      </xdr:nvSpPr>
      <xdr:spPr bwMode="auto">
        <a:xfrm flipH="1" flipV="1">
          <a:off x="6934200" y="5381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 macro="" textlink="">
      <xdr:nvSpPr>
        <xdr:cNvPr id="15564" name="Freeform 55">
          <a:extLst>
            <a:ext uri="{FF2B5EF4-FFF2-40B4-BE49-F238E27FC236}">
              <a16:creationId xmlns:a16="http://schemas.microsoft.com/office/drawing/2014/main" id="{00000000-0008-0000-0200-0000CC3C0000}"/>
            </a:ext>
          </a:extLst>
        </xdr:cNvPr>
        <xdr:cNvSpPr>
          <a:spLocks/>
        </xdr:cNvSpPr>
      </xdr:nvSpPr>
      <xdr:spPr bwMode="auto">
        <a:xfrm flipH="1">
          <a:off x="6124575" y="469582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30</xdr:row>
      <xdr:rowOff>0</xdr:rowOff>
    </xdr:to>
    <xdr:sp macro="" textlink="">
      <xdr:nvSpPr>
        <xdr:cNvPr id="15565" name="Freeform 56">
          <a:extLst>
            <a:ext uri="{FF2B5EF4-FFF2-40B4-BE49-F238E27FC236}">
              <a16:creationId xmlns:a16="http://schemas.microsoft.com/office/drawing/2014/main" id="{00000000-0008-0000-0200-0000CD3C0000}"/>
            </a:ext>
          </a:extLst>
        </xdr:cNvPr>
        <xdr:cNvSpPr>
          <a:spLocks/>
        </xdr:cNvSpPr>
      </xdr:nvSpPr>
      <xdr:spPr bwMode="auto">
        <a:xfrm flipH="1" flipV="1">
          <a:off x="6124575" y="503872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15566" name="Freeform 57">
          <a:extLst>
            <a:ext uri="{FF2B5EF4-FFF2-40B4-BE49-F238E27FC236}">
              <a16:creationId xmlns:a16="http://schemas.microsoft.com/office/drawing/2014/main" id="{00000000-0008-0000-0200-0000CE3C0000}"/>
            </a:ext>
          </a:extLst>
        </xdr:cNvPr>
        <xdr:cNvSpPr>
          <a:spLocks/>
        </xdr:cNvSpPr>
      </xdr:nvSpPr>
      <xdr:spPr bwMode="auto">
        <a:xfrm flipH="1">
          <a:off x="5695950" y="503872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15567" name="Freeform 58">
          <a:extLst>
            <a:ext uri="{FF2B5EF4-FFF2-40B4-BE49-F238E27FC236}">
              <a16:creationId xmlns:a16="http://schemas.microsoft.com/office/drawing/2014/main" id="{00000000-0008-0000-0200-0000CF3C0000}"/>
            </a:ext>
          </a:extLst>
        </xdr:cNvPr>
        <xdr:cNvSpPr>
          <a:spLocks/>
        </xdr:cNvSpPr>
      </xdr:nvSpPr>
      <xdr:spPr bwMode="auto">
        <a:xfrm flipH="1">
          <a:off x="5695950" y="5724525"/>
          <a:ext cx="428625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5568" name="Freeform 59">
          <a:extLst>
            <a:ext uri="{FF2B5EF4-FFF2-40B4-BE49-F238E27FC236}">
              <a16:creationId xmlns:a16="http://schemas.microsoft.com/office/drawing/2014/main" id="{00000000-0008-0000-0200-0000D03C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5569" name="Freeform 60">
          <a:extLst>
            <a:ext uri="{FF2B5EF4-FFF2-40B4-BE49-F238E27FC236}">
              <a16:creationId xmlns:a16="http://schemas.microsoft.com/office/drawing/2014/main" id="{00000000-0008-0000-0200-0000D13C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5570" name="Freeform 61">
          <a:extLst>
            <a:ext uri="{FF2B5EF4-FFF2-40B4-BE49-F238E27FC236}">
              <a16:creationId xmlns:a16="http://schemas.microsoft.com/office/drawing/2014/main" id="{00000000-0008-0000-0200-0000D23C0000}"/>
            </a:ext>
          </a:extLst>
        </xdr:cNvPr>
        <xdr:cNvSpPr>
          <a:spLocks/>
        </xdr:cNvSpPr>
      </xdr:nvSpPr>
      <xdr:spPr bwMode="auto">
        <a:xfrm flipH="1">
          <a:off x="6934200" y="65817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5571" name="Freeform 62">
          <a:extLst>
            <a:ext uri="{FF2B5EF4-FFF2-40B4-BE49-F238E27FC236}">
              <a16:creationId xmlns:a16="http://schemas.microsoft.com/office/drawing/2014/main" id="{00000000-0008-0000-0200-0000D33C0000}"/>
            </a:ext>
          </a:extLst>
        </xdr:cNvPr>
        <xdr:cNvSpPr>
          <a:spLocks/>
        </xdr:cNvSpPr>
      </xdr:nvSpPr>
      <xdr:spPr bwMode="auto">
        <a:xfrm flipH="1" flipV="1">
          <a:off x="6934200" y="6753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34</xdr:row>
      <xdr:rowOff>9525</xdr:rowOff>
    </xdr:from>
    <xdr:to>
      <xdr:col>13</xdr:col>
      <xdr:colOff>0</xdr:colOff>
      <xdr:row>36</xdr:row>
      <xdr:rowOff>9525</xdr:rowOff>
    </xdr:to>
    <xdr:sp macro="" textlink="">
      <xdr:nvSpPr>
        <xdr:cNvPr id="15572" name="Freeform 63">
          <a:extLst>
            <a:ext uri="{FF2B5EF4-FFF2-40B4-BE49-F238E27FC236}">
              <a16:creationId xmlns:a16="http://schemas.microsoft.com/office/drawing/2014/main" id="{00000000-0008-0000-0200-0000D43C0000}"/>
            </a:ext>
          </a:extLst>
        </xdr:cNvPr>
        <xdr:cNvSpPr>
          <a:spLocks/>
        </xdr:cNvSpPr>
      </xdr:nvSpPr>
      <xdr:spPr bwMode="auto">
        <a:xfrm flipH="1">
          <a:off x="6124575" y="607695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9525</xdr:rowOff>
    </xdr:from>
    <xdr:to>
      <xdr:col>13</xdr:col>
      <xdr:colOff>0</xdr:colOff>
      <xdr:row>38</xdr:row>
      <xdr:rowOff>9525</xdr:rowOff>
    </xdr:to>
    <xdr:sp macro="" textlink="">
      <xdr:nvSpPr>
        <xdr:cNvPr id="15573" name="Freeform 64">
          <a:extLst>
            <a:ext uri="{FF2B5EF4-FFF2-40B4-BE49-F238E27FC236}">
              <a16:creationId xmlns:a16="http://schemas.microsoft.com/office/drawing/2014/main" id="{00000000-0008-0000-0200-0000D53C0000}"/>
            </a:ext>
          </a:extLst>
        </xdr:cNvPr>
        <xdr:cNvSpPr>
          <a:spLocks/>
        </xdr:cNvSpPr>
      </xdr:nvSpPr>
      <xdr:spPr bwMode="auto">
        <a:xfrm flipH="1" flipV="1">
          <a:off x="6124575" y="641985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26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15574" name="Freeform 65">
          <a:extLst>
            <a:ext uri="{FF2B5EF4-FFF2-40B4-BE49-F238E27FC236}">
              <a16:creationId xmlns:a16="http://schemas.microsoft.com/office/drawing/2014/main" id="{00000000-0008-0000-0200-0000D63C0000}"/>
            </a:ext>
          </a:extLst>
        </xdr:cNvPr>
        <xdr:cNvSpPr>
          <a:spLocks/>
        </xdr:cNvSpPr>
      </xdr:nvSpPr>
      <xdr:spPr bwMode="auto">
        <a:xfrm flipH="1">
          <a:off x="9553575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34</xdr:row>
      <xdr:rowOff>0</xdr:rowOff>
    </xdr:from>
    <xdr:to>
      <xdr:col>18</xdr:col>
      <xdr:colOff>0</xdr:colOff>
      <xdr:row>38</xdr:row>
      <xdr:rowOff>0</xdr:rowOff>
    </xdr:to>
    <xdr:sp macro="" textlink="">
      <xdr:nvSpPr>
        <xdr:cNvPr id="15575" name="Freeform 66">
          <a:extLst>
            <a:ext uri="{FF2B5EF4-FFF2-40B4-BE49-F238E27FC236}">
              <a16:creationId xmlns:a16="http://schemas.microsoft.com/office/drawing/2014/main" id="{00000000-0008-0000-0200-0000D73C0000}"/>
            </a:ext>
          </a:extLst>
        </xdr:cNvPr>
        <xdr:cNvSpPr>
          <a:spLocks/>
        </xdr:cNvSpPr>
      </xdr:nvSpPr>
      <xdr:spPr bwMode="auto">
        <a:xfrm flipH="1">
          <a:off x="9553575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5576" name="Freeform 51">
          <a:extLst>
            <a:ext uri="{FF2B5EF4-FFF2-40B4-BE49-F238E27FC236}">
              <a16:creationId xmlns:a16="http://schemas.microsoft.com/office/drawing/2014/main" id="{00000000-0008-0000-0200-0000D83C0000}"/>
            </a:ext>
          </a:extLst>
        </xdr:cNvPr>
        <xdr:cNvSpPr>
          <a:spLocks/>
        </xdr:cNvSpPr>
      </xdr:nvSpPr>
      <xdr:spPr bwMode="auto">
        <a:xfrm flipH="1">
          <a:off x="6934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5577" name="Freeform 52">
          <a:extLst>
            <a:ext uri="{FF2B5EF4-FFF2-40B4-BE49-F238E27FC236}">
              <a16:creationId xmlns:a16="http://schemas.microsoft.com/office/drawing/2014/main" id="{00000000-0008-0000-0200-0000D93C0000}"/>
            </a:ext>
          </a:extLst>
        </xdr:cNvPr>
        <xdr:cNvSpPr>
          <a:spLocks/>
        </xdr:cNvSpPr>
      </xdr:nvSpPr>
      <xdr:spPr bwMode="auto">
        <a:xfrm flipH="1" flipV="1">
          <a:off x="6934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5578" name="Freeform 53">
          <a:extLst>
            <a:ext uri="{FF2B5EF4-FFF2-40B4-BE49-F238E27FC236}">
              <a16:creationId xmlns:a16="http://schemas.microsoft.com/office/drawing/2014/main" id="{00000000-0008-0000-0200-0000DA3C0000}"/>
            </a:ext>
          </a:extLst>
        </xdr:cNvPr>
        <xdr:cNvSpPr>
          <a:spLocks/>
        </xdr:cNvSpPr>
      </xdr:nvSpPr>
      <xdr:spPr bwMode="auto">
        <a:xfrm flipH="1">
          <a:off x="6934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5579" name="Freeform 54">
          <a:extLst>
            <a:ext uri="{FF2B5EF4-FFF2-40B4-BE49-F238E27FC236}">
              <a16:creationId xmlns:a16="http://schemas.microsoft.com/office/drawing/2014/main" id="{00000000-0008-0000-0200-0000DB3C0000}"/>
            </a:ext>
          </a:extLst>
        </xdr:cNvPr>
        <xdr:cNvSpPr>
          <a:spLocks/>
        </xdr:cNvSpPr>
      </xdr:nvSpPr>
      <xdr:spPr bwMode="auto">
        <a:xfrm flipH="1" flipV="1">
          <a:off x="6934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5580" name="Freeform 55">
          <a:extLst>
            <a:ext uri="{FF2B5EF4-FFF2-40B4-BE49-F238E27FC236}">
              <a16:creationId xmlns:a16="http://schemas.microsoft.com/office/drawing/2014/main" id="{00000000-0008-0000-0200-0000DC3C0000}"/>
            </a:ext>
          </a:extLst>
        </xdr:cNvPr>
        <xdr:cNvSpPr>
          <a:spLocks/>
        </xdr:cNvSpPr>
      </xdr:nvSpPr>
      <xdr:spPr bwMode="auto">
        <a:xfrm flipH="1">
          <a:off x="6124575" y="1438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5581" name="Freeform 56">
          <a:extLst>
            <a:ext uri="{FF2B5EF4-FFF2-40B4-BE49-F238E27FC236}">
              <a16:creationId xmlns:a16="http://schemas.microsoft.com/office/drawing/2014/main" id="{00000000-0008-0000-0200-0000DD3C0000}"/>
            </a:ext>
          </a:extLst>
        </xdr:cNvPr>
        <xdr:cNvSpPr>
          <a:spLocks/>
        </xdr:cNvSpPr>
      </xdr:nvSpPr>
      <xdr:spPr bwMode="auto">
        <a:xfrm flipH="1" flipV="1">
          <a:off x="6124575" y="17811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5582" name="Freeform 57">
          <a:extLst>
            <a:ext uri="{FF2B5EF4-FFF2-40B4-BE49-F238E27FC236}">
              <a16:creationId xmlns:a16="http://schemas.microsoft.com/office/drawing/2014/main" id="{00000000-0008-0000-0200-0000DE3C0000}"/>
            </a:ext>
          </a:extLst>
        </xdr:cNvPr>
        <xdr:cNvSpPr>
          <a:spLocks/>
        </xdr:cNvSpPr>
      </xdr:nvSpPr>
      <xdr:spPr bwMode="auto">
        <a:xfrm flipH="1">
          <a:off x="5695950" y="178117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7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15583" name="Freeform 65">
          <a:extLst>
            <a:ext uri="{FF2B5EF4-FFF2-40B4-BE49-F238E27FC236}">
              <a16:creationId xmlns:a16="http://schemas.microsoft.com/office/drawing/2014/main" id="{00000000-0008-0000-0200-0000DF3C0000}"/>
            </a:ext>
          </a:extLst>
        </xdr:cNvPr>
        <xdr:cNvSpPr>
          <a:spLocks/>
        </xdr:cNvSpPr>
      </xdr:nvSpPr>
      <xdr:spPr bwMode="auto">
        <a:xfrm flipH="1">
          <a:off x="9553575" y="14382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5584" name="Freeform 51">
          <a:extLst>
            <a:ext uri="{FF2B5EF4-FFF2-40B4-BE49-F238E27FC236}">
              <a16:creationId xmlns:a16="http://schemas.microsoft.com/office/drawing/2014/main" id="{00000000-0008-0000-0200-0000E03C0000}"/>
            </a:ext>
          </a:extLst>
        </xdr:cNvPr>
        <xdr:cNvSpPr>
          <a:spLocks/>
        </xdr:cNvSpPr>
      </xdr:nvSpPr>
      <xdr:spPr bwMode="auto">
        <a:xfrm flipH="1">
          <a:off x="6934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5585" name="Freeform 52">
          <a:extLst>
            <a:ext uri="{FF2B5EF4-FFF2-40B4-BE49-F238E27FC236}">
              <a16:creationId xmlns:a16="http://schemas.microsoft.com/office/drawing/2014/main" id="{00000000-0008-0000-0200-0000E13C0000}"/>
            </a:ext>
          </a:extLst>
        </xdr:cNvPr>
        <xdr:cNvSpPr>
          <a:spLocks/>
        </xdr:cNvSpPr>
      </xdr:nvSpPr>
      <xdr:spPr bwMode="auto">
        <a:xfrm flipH="1" flipV="1">
          <a:off x="6934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5586" name="Freeform 53">
          <a:extLst>
            <a:ext uri="{FF2B5EF4-FFF2-40B4-BE49-F238E27FC236}">
              <a16:creationId xmlns:a16="http://schemas.microsoft.com/office/drawing/2014/main" id="{00000000-0008-0000-0200-0000E23C0000}"/>
            </a:ext>
          </a:extLst>
        </xdr:cNvPr>
        <xdr:cNvSpPr>
          <a:spLocks/>
        </xdr:cNvSpPr>
      </xdr:nvSpPr>
      <xdr:spPr bwMode="auto">
        <a:xfrm flipH="1">
          <a:off x="6934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5587" name="Freeform 54">
          <a:extLst>
            <a:ext uri="{FF2B5EF4-FFF2-40B4-BE49-F238E27FC236}">
              <a16:creationId xmlns:a16="http://schemas.microsoft.com/office/drawing/2014/main" id="{00000000-0008-0000-0200-0000E33C0000}"/>
            </a:ext>
          </a:extLst>
        </xdr:cNvPr>
        <xdr:cNvSpPr>
          <a:spLocks/>
        </xdr:cNvSpPr>
      </xdr:nvSpPr>
      <xdr:spPr bwMode="auto">
        <a:xfrm flipH="1" flipV="1">
          <a:off x="6934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5588" name="Freeform 53">
          <a:extLst>
            <a:ext uri="{FF2B5EF4-FFF2-40B4-BE49-F238E27FC236}">
              <a16:creationId xmlns:a16="http://schemas.microsoft.com/office/drawing/2014/main" id="{00000000-0008-0000-0200-0000E43C0000}"/>
            </a:ext>
          </a:extLst>
        </xdr:cNvPr>
        <xdr:cNvSpPr>
          <a:spLocks/>
        </xdr:cNvSpPr>
      </xdr:nvSpPr>
      <xdr:spPr bwMode="auto">
        <a:xfrm flipH="1">
          <a:off x="6934200" y="45243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15589" name="Freeform 54">
          <a:extLst>
            <a:ext uri="{FF2B5EF4-FFF2-40B4-BE49-F238E27FC236}">
              <a16:creationId xmlns:a16="http://schemas.microsoft.com/office/drawing/2014/main" id="{00000000-0008-0000-0200-0000E53C0000}"/>
            </a:ext>
          </a:extLst>
        </xdr:cNvPr>
        <xdr:cNvSpPr>
          <a:spLocks/>
        </xdr:cNvSpPr>
      </xdr:nvSpPr>
      <xdr:spPr bwMode="auto">
        <a:xfrm flipH="1" flipV="1">
          <a:off x="6934200" y="4695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5590" name="Freeform 59">
          <a:extLst>
            <a:ext uri="{FF2B5EF4-FFF2-40B4-BE49-F238E27FC236}">
              <a16:creationId xmlns:a16="http://schemas.microsoft.com/office/drawing/2014/main" id="{00000000-0008-0000-0200-0000E63C0000}"/>
            </a:ext>
          </a:extLst>
        </xdr:cNvPr>
        <xdr:cNvSpPr>
          <a:spLocks/>
        </xdr:cNvSpPr>
      </xdr:nvSpPr>
      <xdr:spPr bwMode="auto">
        <a:xfrm flipH="1">
          <a:off x="6934200" y="52101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15591" name="Freeform 60">
          <a:extLst>
            <a:ext uri="{FF2B5EF4-FFF2-40B4-BE49-F238E27FC236}">
              <a16:creationId xmlns:a16="http://schemas.microsoft.com/office/drawing/2014/main" id="{00000000-0008-0000-0200-0000E73C0000}"/>
            </a:ext>
          </a:extLst>
        </xdr:cNvPr>
        <xdr:cNvSpPr>
          <a:spLocks/>
        </xdr:cNvSpPr>
      </xdr:nvSpPr>
      <xdr:spPr bwMode="auto">
        <a:xfrm flipH="1" flipV="1">
          <a:off x="6934200" y="5381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5592" name="Freeform 51">
          <a:extLst>
            <a:ext uri="{FF2B5EF4-FFF2-40B4-BE49-F238E27FC236}">
              <a16:creationId xmlns:a16="http://schemas.microsoft.com/office/drawing/2014/main" id="{00000000-0008-0000-0200-0000E83C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5593" name="Freeform 52">
          <a:extLst>
            <a:ext uri="{FF2B5EF4-FFF2-40B4-BE49-F238E27FC236}">
              <a16:creationId xmlns:a16="http://schemas.microsoft.com/office/drawing/2014/main" id="{00000000-0008-0000-0200-0000E93C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5594" name="Freeform 53">
          <a:extLst>
            <a:ext uri="{FF2B5EF4-FFF2-40B4-BE49-F238E27FC236}">
              <a16:creationId xmlns:a16="http://schemas.microsoft.com/office/drawing/2014/main" id="{00000000-0008-0000-0200-0000EA3C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5595" name="Freeform 54">
          <a:extLst>
            <a:ext uri="{FF2B5EF4-FFF2-40B4-BE49-F238E27FC236}">
              <a16:creationId xmlns:a16="http://schemas.microsoft.com/office/drawing/2014/main" id="{00000000-0008-0000-0200-0000EB3C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</xdr:row>
      <xdr:rowOff>161925</xdr:rowOff>
    </xdr:from>
    <xdr:to>
      <xdr:col>13</xdr:col>
      <xdr:colOff>9525</xdr:colOff>
      <xdr:row>16</xdr:row>
      <xdr:rowOff>161925</xdr:rowOff>
    </xdr:to>
    <xdr:sp macro="" textlink="">
      <xdr:nvSpPr>
        <xdr:cNvPr id="88" name="Freeform 5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/>
        </xdr:cNvSpPr>
      </xdr:nvSpPr>
      <xdr:spPr bwMode="auto">
        <a:xfrm flipH="1">
          <a:off x="6134100" y="29718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16</xdr:row>
      <xdr:rowOff>161925</xdr:rowOff>
    </xdr:from>
    <xdr:to>
      <xdr:col>13</xdr:col>
      <xdr:colOff>9525</xdr:colOff>
      <xdr:row>18</xdr:row>
      <xdr:rowOff>161925</xdr:rowOff>
    </xdr:to>
    <xdr:sp macro="" textlink="">
      <xdr:nvSpPr>
        <xdr:cNvPr id="89" name="Freeform 5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/>
        </xdr:cNvSpPr>
      </xdr:nvSpPr>
      <xdr:spPr bwMode="auto">
        <a:xfrm flipH="1" flipV="1">
          <a:off x="6134100" y="33147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13</xdr:row>
      <xdr:rowOff>161925</xdr:rowOff>
    </xdr:from>
    <xdr:to>
      <xdr:col>15</xdr:col>
      <xdr:colOff>9525</xdr:colOff>
      <xdr:row>14</xdr:row>
      <xdr:rowOff>161925</xdr:rowOff>
    </xdr:to>
    <xdr:sp macro="" textlink="">
      <xdr:nvSpPr>
        <xdr:cNvPr id="90" name="Freeform 5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/>
        </xdr:cNvSpPr>
      </xdr:nvSpPr>
      <xdr:spPr bwMode="auto">
        <a:xfrm flipH="1">
          <a:off x="6943725" y="280035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14</xdr:row>
      <xdr:rowOff>161925</xdr:rowOff>
    </xdr:from>
    <xdr:to>
      <xdr:col>15</xdr:col>
      <xdr:colOff>9525</xdr:colOff>
      <xdr:row>15</xdr:row>
      <xdr:rowOff>161925</xdr:rowOff>
    </xdr:to>
    <xdr:sp macro="" textlink="">
      <xdr:nvSpPr>
        <xdr:cNvPr id="91" name="Freeform 5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/>
        </xdr:cNvSpPr>
      </xdr:nvSpPr>
      <xdr:spPr bwMode="auto">
        <a:xfrm flipH="1" flipV="1">
          <a:off x="6943725" y="297180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17</xdr:row>
      <xdr:rowOff>161925</xdr:rowOff>
    </xdr:from>
    <xdr:to>
      <xdr:col>15</xdr:col>
      <xdr:colOff>9525</xdr:colOff>
      <xdr:row>18</xdr:row>
      <xdr:rowOff>161925</xdr:rowOff>
    </xdr:to>
    <xdr:sp macro="" textlink="">
      <xdr:nvSpPr>
        <xdr:cNvPr id="92" name="Freeform 5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/>
        </xdr:cNvSpPr>
      </xdr:nvSpPr>
      <xdr:spPr bwMode="auto">
        <a:xfrm flipH="1">
          <a:off x="6943725" y="348615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18</xdr:row>
      <xdr:rowOff>161925</xdr:rowOff>
    </xdr:from>
    <xdr:to>
      <xdr:col>15</xdr:col>
      <xdr:colOff>9525</xdr:colOff>
      <xdr:row>19</xdr:row>
      <xdr:rowOff>161925</xdr:rowOff>
    </xdr:to>
    <xdr:sp macro="" textlink="">
      <xdr:nvSpPr>
        <xdr:cNvPr id="93" name="Freeform 5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/>
        </xdr:cNvSpPr>
      </xdr:nvSpPr>
      <xdr:spPr bwMode="auto">
        <a:xfrm flipH="1" flipV="1">
          <a:off x="6943725" y="365760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400050</xdr:colOff>
      <xdr:row>14</xdr:row>
      <xdr:rowOff>161925</xdr:rowOff>
    </xdr:from>
    <xdr:to>
      <xdr:col>18</xdr:col>
      <xdr:colOff>9525</xdr:colOff>
      <xdr:row>18</xdr:row>
      <xdr:rowOff>161925</xdr:rowOff>
    </xdr:to>
    <xdr:sp macro="" textlink="">
      <xdr:nvSpPr>
        <xdr:cNvPr id="94" name="Freeform 65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/>
        </xdr:cNvSpPr>
      </xdr:nvSpPr>
      <xdr:spPr bwMode="auto">
        <a:xfrm flipH="1">
          <a:off x="9563100" y="2971800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4595" name="Freeform 34">
          <a:extLst>
            <a:ext uri="{FF2B5EF4-FFF2-40B4-BE49-F238E27FC236}">
              <a16:creationId xmlns:a16="http://schemas.microsoft.com/office/drawing/2014/main" id="{00000000-0008-0000-0500-000003390000}"/>
            </a:ext>
          </a:extLst>
        </xdr:cNvPr>
        <xdr:cNvSpPr>
          <a:spLocks/>
        </xdr:cNvSpPr>
      </xdr:nvSpPr>
      <xdr:spPr bwMode="auto">
        <a:xfrm>
          <a:off x="2743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4596" name="Freeform 35">
          <a:extLst>
            <a:ext uri="{FF2B5EF4-FFF2-40B4-BE49-F238E27FC236}">
              <a16:creationId xmlns:a16="http://schemas.microsoft.com/office/drawing/2014/main" id="{00000000-0008-0000-0500-000004390000}"/>
            </a:ext>
          </a:extLst>
        </xdr:cNvPr>
        <xdr:cNvSpPr>
          <a:spLocks/>
        </xdr:cNvSpPr>
      </xdr:nvSpPr>
      <xdr:spPr bwMode="auto">
        <a:xfrm flipV="1">
          <a:off x="2743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4597" name="Freeform 36">
          <a:extLst>
            <a:ext uri="{FF2B5EF4-FFF2-40B4-BE49-F238E27FC236}">
              <a16:creationId xmlns:a16="http://schemas.microsoft.com/office/drawing/2014/main" id="{00000000-0008-0000-0500-000005390000}"/>
            </a:ext>
          </a:extLst>
        </xdr:cNvPr>
        <xdr:cNvSpPr>
          <a:spLocks/>
        </xdr:cNvSpPr>
      </xdr:nvSpPr>
      <xdr:spPr bwMode="auto">
        <a:xfrm>
          <a:off x="2743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4598" name="Freeform 37">
          <a:extLst>
            <a:ext uri="{FF2B5EF4-FFF2-40B4-BE49-F238E27FC236}">
              <a16:creationId xmlns:a16="http://schemas.microsoft.com/office/drawing/2014/main" id="{00000000-0008-0000-0500-000006390000}"/>
            </a:ext>
          </a:extLst>
        </xdr:cNvPr>
        <xdr:cNvSpPr>
          <a:spLocks/>
        </xdr:cNvSpPr>
      </xdr:nvSpPr>
      <xdr:spPr bwMode="auto">
        <a:xfrm flipV="1">
          <a:off x="2743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4599" name="Freeform 38">
          <a:extLst>
            <a:ext uri="{FF2B5EF4-FFF2-40B4-BE49-F238E27FC236}">
              <a16:creationId xmlns:a16="http://schemas.microsoft.com/office/drawing/2014/main" id="{00000000-0008-0000-0500-000007390000}"/>
            </a:ext>
          </a:extLst>
        </xdr:cNvPr>
        <xdr:cNvSpPr>
          <a:spLocks/>
        </xdr:cNvSpPr>
      </xdr:nvSpPr>
      <xdr:spPr bwMode="auto">
        <a:xfrm>
          <a:off x="3600450" y="1438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4600" name="Freeform 39">
          <a:extLst>
            <a:ext uri="{FF2B5EF4-FFF2-40B4-BE49-F238E27FC236}">
              <a16:creationId xmlns:a16="http://schemas.microsoft.com/office/drawing/2014/main" id="{00000000-0008-0000-0500-000008390000}"/>
            </a:ext>
          </a:extLst>
        </xdr:cNvPr>
        <xdr:cNvSpPr>
          <a:spLocks/>
        </xdr:cNvSpPr>
      </xdr:nvSpPr>
      <xdr:spPr bwMode="auto">
        <a:xfrm flipV="1">
          <a:off x="3600450" y="17811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4601" name="Freeform 40">
          <a:extLst>
            <a:ext uri="{FF2B5EF4-FFF2-40B4-BE49-F238E27FC236}">
              <a16:creationId xmlns:a16="http://schemas.microsoft.com/office/drawing/2014/main" id="{00000000-0008-0000-0500-000009390000}"/>
            </a:ext>
          </a:extLst>
        </xdr:cNvPr>
        <xdr:cNvSpPr>
          <a:spLocks/>
        </xdr:cNvSpPr>
      </xdr:nvSpPr>
      <xdr:spPr bwMode="auto">
        <a:xfrm>
          <a:off x="4410075" y="178117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4602" name="Freeform 41">
          <a:extLst>
            <a:ext uri="{FF2B5EF4-FFF2-40B4-BE49-F238E27FC236}">
              <a16:creationId xmlns:a16="http://schemas.microsoft.com/office/drawing/2014/main" id="{00000000-0008-0000-0500-00000A390000}"/>
            </a:ext>
          </a:extLst>
        </xdr:cNvPr>
        <xdr:cNvSpPr>
          <a:spLocks/>
        </xdr:cNvSpPr>
      </xdr:nvSpPr>
      <xdr:spPr bwMode="auto">
        <a:xfrm>
          <a:off x="4410075" y="2466975"/>
          <a:ext cx="428625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22</xdr:row>
      <xdr:rowOff>9525</xdr:rowOff>
    </xdr:to>
    <xdr:sp macro="" textlink="">
      <xdr:nvSpPr>
        <xdr:cNvPr id="14603" name="Line 54">
          <a:extLst>
            <a:ext uri="{FF2B5EF4-FFF2-40B4-BE49-F238E27FC236}">
              <a16:creationId xmlns:a16="http://schemas.microsoft.com/office/drawing/2014/main" id="{00000000-0008-0000-0500-00000B390000}"/>
            </a:ext>
          </a:extLst>
        </xdr:cNvPr>
        <xdr:cNvSpPr>
          <a:spLocks noChangeShapeType="1"/>
        </xdr:cNvSpPr>
      </xdr:nvSpPr>
      <xdr:spPr bwMode="auto">
        <a:xfrm>
          <a:off x="4838700" y="245745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428624</xdr:colOff>
      <xdr:row>13</xdr:row>
      <xdr:rowOff>4763</xdr:rowOff>
    </xdr:from>
    <xdr:to>
      <xdr:col>11</xdr:col>
      <xdr:colOff>4763</xdr:colOff>
      <xdr:row>22</xdr:row>
      <xdr:rowOff>9525</xdr:rowOff>
    </xdr:to>
    <xdr:sp macro="" textlink="">
      <xdr:nvSpPr>
        <xdr:cNvPr id="14604" name="Line 76">
          <a:extLst>
            <a:ext uri="{FF2B5EF4-FFF2-40B4-BE49-F238E27FC236}">
              <a16:creationId xmlns:a16="http://schemas.microsoft.com/office/drawing/2014/main" id="{00000000-0008-0000-0500-00000C390000}"/>
            </a:ext>
          </a:extLst>
        </xdr:cNvPr>
        <xdr:cNvSpPr>
          <a:spLocks noChangeShapeType="1"/>
        </xdr:cNvSpPr>
      </xdr:nvSpPr>
      <xdr:spPr bwMode="auto">
        <a:xfrm flipH="1">
          <a:off x="5695949" y="2471738"/>
          <a:ext cx="4764" cy="1547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9525</xdr:rowOff>
    </xdr:from>
    <xdr:to>
      <xdr:col>10</xdr:col>
      <xdr:colOff>0</xdr:colOff>
      <xdr:row>22</xdr:row>
      <xdr:rowOff>9525</xdr:rowOff>
    </xdr:to>
    <xdr:sp macro="" textlink="">
      <xdr:nvSpPr>
        <xdr:cNvPr id="14605" name="Freeform 84">
          <a:extLst>
            <a:ext uri="{FF2B5EF4-FFF2-40B4-BE49-F238E27FC236}">
              <a16:creationId xmlns:a16="http://schemas.microsoft.com/office/drawing/2014/main" id="{00000000-0008-0000-0500-00000D390000}"/>
            </a:ext>
          </a:extLst>
        </xdr:cNvPr>
        <xdr:cNvSpPr>
          <a:spLocks/>
        </xdr:cNvSpPr>
      </xdr:nvSpPr>
      <xdr:spPr bwMode="auto">
        <a:xfrm>
          <a:off x="4838700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11</xdr:col>
      <xdr:colOff>0</xdr:colOff>
      <xdr:row>22</xdr:row>
      <xdr:rowOff>9525</xdr:rowOff>
    </xdr:to>
    <xdr:sp macro="" textlink="">
      <xdr:nvSpPr>
        <xdr:cNvPr id="14606" name="Freeform 85">
          <a:extLst>
            <a:ext uri="{FF2B5EF4-FFF2-40B4-BE49-F238E27FC236}">
              <a16:creationId xmlns:a16="http://schemas.microsoft.com/office/drawing/2014/main" id="{00000000-0008-0000-0500-00000E390000}"/>
            </a:ext>
          </a:extLst>
        </xdr:cNvPr>
        <xdr:cNvSpPr>
          <a:spLocks/>
        </xdr:cNvSpPr>
      </xdr:nvSpPr>
      <xdr:spPr bwMode="auto">
        <a:xfrm flipH="1">
          <a:off x="5267325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428624</xdr:colOff>
      <xdr:row>9</xdr:row>
      <xdr:rowOff>0</xdr:rowOff>
    </xdr:from>
    <xdr:to>
      <xdr:col>11</xdr:col>
      <xdr:colOff>428624</xdr:colOff>
      <xdr:row>13</xdr:row>
      <xdr:rowOff>0</xdr:rowOff>
    </xdr:to>
    <xdr:sp macro="" textlink="">
      <xdr:nvSpPr>
        <xdr:cNvPr id="14607" name="Freeform 107">
          <a:extLst>
            <a:ext uri="{FF2B5EF4-FFF2-40B4-BE49-F238E27FC236}">
              <a16:creationId xmlns:a16="http://schemas.microsoft.com/office/drawing/2014/main" id="{00000000-0008-0000-0500-00000F390000}"/>
            </a:ext>
          </a:extLst>
        </xdr:cNvPr>
        <xdr:cNvSpPr>
          <a:spLocks/>
        </xdr:cNvSpPr>
      </xdr:nvSpPr>
      <xdr:spPr bwMode="auto">
        <a:xfrm flipH="1">
          <a:off x="5695949" y="178117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428624</xdr:colOff>
      <xdr:row>13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4608" name="Freeform 108">
          <a:extLst>
            <a:ext uri="{FF2B5EF4-FFF2-40B4-BE49-F238E27FC236}">
              <a16:creationId xmlns:a16="http://schemas.microsoft.com/office/drawing/2014/main" id="{00000000-0008-0000-0500-000010390000}"/>
            </a:ext>
          </a:extLst>
        </xdr:cNvPr>
        <xdr:cNvSpPr>
          <a:spLocks/>
        </xdr:cNvSpPr>
      </xdr:nvSpPr>
      <xdr:spPr bwMode="auto">
        <a:xfrm flipH="1">
          <a:off x="5695949" y="2466975"/>
          <a:ext cx="428626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295275</xdr:colOff>
      <xdr:row>11</xdr:row>
      <xdr:rowOff>0</xdr:rowOff>
    </xdr:to>
    <xdr:sp macro="" textlink="">
      <xdr:nvSpPr>
        <xdr:cNvPr id="14612" name="Freeform 126">
          <a:extLst>
            <a:ext uri="{FF2B5EF4-FFF2-40B4-BE49-F238E27FC236}">
              <a16:creationId xmlns:a16="http://schemas.microsoft.com/office/drawing/2014/main" id="{00000000-0008-0000-0500-000014390000}"/>
            </a:ext>
          </a:extLst>
        </xdr:cNvPr>
        <xdr:cNvSpPr>
          <a:spLocks/>
        </xdr:cNvSpPr>
      </xdr:nvSpPr>
      <xdr:spPr bwMode="auto">
        <a:xfrm>
          <a:off x="685800" y="14382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14613" name="Freeform 127">
          <a:extLst>
            <a:ext uri="{FF2B5EF4-FFF2-40B4-BE49-F238E27FC236}">
              <a16:creationId xmlns:a16="http://schemas.microsoft.com/office/drawing/2014/main" id="{00000000-0008-0000-0500-00001539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2</xdr:row>
      <xdr:rowOff>57150</xdr:rowOff>
    </xdr:from>
    <xdr:to>
      <xdr:col>7</xdr:col>
      <xdr:colOff>142875</xdr:colOff>
      <xdr:row>41</xdr:row>
      <xdr:rowOff>66675</xdr:rowOff>
    </xdr:to>
    <xdr:sp macro="" textlink="">
      <xdr:nvSpPr>
        <xdr:cNvPr id="14614" name="Line 131">
          <a:extLst>
            <a:ext uri="{FF2B5EF4-FFF2-40B4-BE49-F238E27FC236}">
              <a16:creationId xmlns:a16="http://schemas.microsoft.com/office/drawing/2014/main" id="{00000000-0008-0000-0500-000016390000}"/>
            </a:ext>
          </a:extLst>
        </xdr:cNvPr>
        <xdr:cNvSpPr>
          <a:spLocks noChangeShapeType="1"/>
        </xdr:cNvSpPr>
      </xdr:nvSpPr>
      <xdr:spPr bwMode="auto">
        <a:xfrm>
          <a:off x="3743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</xdr:spPr>
    </xdr:sp>
    <xdr:clientData/>
  </xdr:twoCellAnchor>
  <xdr:twoCellAnchor>
    <xdr:from>
      <xdr:col>12</xdr:col>
      <xdr:colOff>666750</xdr:colOff>
      <xdr:row>2</xdr:row>
      <xdr:rowOff>57150</xdr:rowOff>
    </xdr:from>
    <xdr:to>
      <xdr:col>12</xdr:col>
      <xdr:colOff>666750</xdr:colOff>
      <xdr:row>41</xdr:row>
      <xdr:rowOff>66675</xdr:rowOff>
    </xdr:to>
    <xdr:sp macro="" textlink="">
      <xdr:nvSpPr>
        <xdr:cNvPr id="14615" name="Line 132">
          <a:extLst>
            <a:ext uri="{FF2B5EF4-FFF2-40B4-BE49-F238E27FC236}">
              <a16:creationId xmlns:a16="http://schemas.microsoft.com/office/drawing/2014/main" id="{00000000-0008-0000-0500-000017390000}"/>
            </a:ext>
          </a:extLst>
        </xdr:cNvPr>
        <xdr:cNvSpPr>
          <a:spLocks noChangeShapeType="1"/>
        </xdr:cNvSpPr>
      </xdr:nvSpPr>
      <xdr:spPr bwMode="auto">
        <a:xfrm>
          <a:off x="6791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4616" name="Freeform 139">
          <a:extLst>
            <a:ext uri="{FF2B5EF4-FFF2-40B4-BE49-F238E27FC236}">
              <a16:creationId xmlns:a16="http://schemas.microsoft.com/office/drawing/2014/main" id="{00000000-0008-0000-0500-000018390000}"/>
            </a:ext>
          </a:extLst>
        </xdr:cNvPr>
        <xdr:cNvSpPr>
          <a:spLocks/>
        </xdr:cNvSpPr>
      </xdr:nvSpPr>
      <xdr:spPr bwMode="auto">
        <a:xfrm>
          <a:off x="2743200" y="2638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4617" name="Freeform 140">
          <a:extLst>
            <a:ext uri="{FF2B5EF4-FFF2-40B4-BE49-F238E27FC236}">
              <a16:creationId xmlns:a16="http://schemas.microsoft.com/office/drawing/2014/main" id="{00000000-0008-0000-0500-000019390000}"/>
            </a:ext>
          </a:extLst>
        </xdr:cNvPr>
        <xdr:cNvSpPr>
          <a:spLocks/>
        </xdr:cNvSpPr>
      </xdr:nvSpPr>
      <xdr:spPr bwMode="auto">
        <a:xfrm flipV="1">
          <a:off x="2743200" y="28098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4618" name="Freeform 141">
          <a:extLst>
            <a:ext uri="{FF2B5EF4-FFF2-40B4-BE49-F238E27FC236}">
              <a16:creationId xmlns:a16="http://schemas.microsoft.com/office/drawing/2014/main" id="{00000000-0008-0000-0500-00001A390000}"/>
            </a:ext>
          </a:extLst>
        </xdr:cNvPr>
        <xdr:cNvSpPr>
          <a:spLocks/>
        </xdr:cNvSpPr>
      </xdr:nvSpPr>
      <xdr:spPr bwMode="auto">
        <a:xfrm>
          <a:off x="2743200" y="3324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4619" name="Freeform 142">
          <a:extLst>
            <a:ext uri="{FF2B5EF4-FFF2-40B4-BE49-F238E27FC236}">
              <a16:creationId xmlns:a16="http://schemas.microsoft.com/office/drawing/2014/main" id="{00000000-0008-0000-0500-00001B390000}"/>
            </a:ext>
          </a:extLst>
        </xdr:cNvPr>
        <xdr:cNvSpPr>
          <a:spLocks/>
        </xdr:cNvSpPr>
      </xdr:nvSpPr>
      <xdr:spPr bwMode="auto">
        <a:xfrm flipV="1">
          <a:off x="2743200" y="34956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295275</xdr:colOff>
      <xdr:row>19</xdr:row>
      <xdr:rowOff>0</xdr:rowOff>
    </xdr:to>
    <xdr:sp macro="" textlink="">
      <xdr:nvSpPr>
        <xdr:cNvPr id="14620" name="Freeform 143">
          <a:extLst>
            <a:ext uri="{FF2B5EF4-FFF2-40B4-BE49-F238E27FC236}">
              <a16:creationId xmlns:a16="http://schemas.microsoft.com/office/drawing/2014/main" id="{00000000-0008-0000-0500-00001C390000}"/>
            </a:ext>
          </a:extLst>
        </xdr:cNvPr>
        <xdr:cNvSpPr>
          <a:spLocks/>
        </xdr:cNvSpPr>
      </xdr:nvSpPr>
      <xdr:spPr bwMode="auto">
        <a:xfrm>
          <a:off x="685800" y="28098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14621" name="Freeform 144">
          <a:extLst>
            <a:ext uri="{FF2B5EF4-FFF2-40B4-BE49-F238E27FC236}">
              <a16:creationId xmlns:a16="http://schemas.microsoft.com/office/drawing/2014/main" id="{00000000-0008-0000-0500-00001D390000}"/>
            </a:ext>
          </a:extLst>
        </xdr:cNvPr>
        <xdr:cNvSpPr>
          <a:spLocks/>
        </xdr:cNvSpPr>
      </xdr:nvSpPr>
      <xdr:spPr bwMode="auto">
        <a:xfrm>
          <a:off x="3600450" y="28194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8</xdr:col>
      <xdr:colOff>0</xdr:colOff>
      <xdr:row>19</xdr:row>
      <xdr:rowOff>9525</xdr:rowOff>
    </xdr:to>
    <xdr:sp macro="" textlink="">
      <xdr:nvSpPr>
        <xdr:cNvPr id="14622" name="Freeform 145">
          <a:extLst>
            <a:ext uri="{FF2B5EF4-FFF2-40B4-BE49-F238E27FC236}">
              <a16:creationId xmlns:a16="http://schemas.microsoft.com/office/drawing/2014/main" id="{00000000-0008-0000-0500-00001E390000}"/>
            </a:ext>
          </a:extLst>
        </xdr:cNvPr>
        <xdr:cNvSpPr>
          <a:spLocks/>
        </xdr:cNvSpPr>
      </xdr:nvSpPr>
      <xdr:spPr bwMode="auto">
        <a:xfrm flipV="1">
          <a:off x="3600450" y="31623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14623" name="Freeform 154">
          <a:extLst>
            <a:ext uri="{FF2B5EF4-FFF2-40B4-BE49-F238E27FC236}">
              <a16:creationId xmlns:a16="http://schemas.microsoft.com/office/drawing/2014/main" id="{00000000-0008-0000-0500-00001F39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295275</xdr:colOff>
      <xdr:row>38</xdr:row>
      <xdr:rowOff>0</xdr:rowOff>
    </xdr:to>
    <xdr:sp macro="" textlink="">
      <xdr:nvSpPr>
        <xdr:cNvPr id="14624" name="Freeform 159">
          <a:extLst>
            <a:ext uri="{FF2B5EF4-FFF2-40B4-BE49-F238E27FC236}">
              <a16:creationId xmlns:a16="http://schemas.microsoft.com/office/drawing/2014/main" id="{00000000-0008-0000-0500-000020390000}"/>
            </a:ext>
          </a:extLst>
        </xdr:cNvPr>
        <xdr:cNvSpPr>
          <a:spLocks/>
        </xdr:cNvSpPr>
      </xdr:nvSpPr>
      <xdr:spPr bwMode="auto">
        <a:xfrm>
          <a:off x="685800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9525</xdr:rowOff>
    </xdr:from>
    <xdr:to>
      <xdr:col>9</xdr:col>
      <xdr:colOff>0</xdr:colOff>
      <xdr:row>39</xdr:row>
      <xdr:rowOff>0</xdr:rowOff>
    </xdr:to>
    <xdr:grpSp>
      <xdr:nvGrpSpPr>
        <xdr:cNvPr id="14625" name="Group 162">
          <a:extLst>
            <a:ext uri="{FF2B5EF4-FFF2-40B4-BE49-F238E27FC236}">
              <a16:creationId xmlns:a16="http://schemas.microsoft.com/office/drawing/2014/main" id="{00000000-0008-0000-0500-000021390000}"/>
            </a:ext>
          </a:extLst>
        </xdr:cNvPr>
        <xdr:cNvGrpSpPr>
          <a:grpSpLocks/>
        </xdr:cNvGrpSpPr>
      </xdr:nvGrpSpPr>
      <xdr:grpSpPr bwMode="auto">
        <a:xfrm>
          <a:off x="2762250" y="4019550"/>
          <a:ext cx="2095500" cy="2905125"/>
          <a:chOff x="288" y="422"/>
          <a:chExt cx="220" cy="305"/>
        </a:xfrm>
      </xdr:grpSpPr>
      <xdr:sp macro="" textlink="">
        <xdr:nvSpPr>
          <xdr:cNvPr id="14662" name="Line 55">
            <a:extLst>
              <a:ext uri="{FF2B5EF4-FFF2-40B4-BE49-F238E27FC236}">
                <a16:creationId xmlns:a16="http://schemas.microsoft.com/office/drawing/2014/main" id="{00000000-0008-0000-0500-000046390000}"/>
              </a:ext>
            </a:extLst>
          </xdr:cNvPr>
          <xdr:cNvSpPr>
            <a:spLocks noChangeShapeType="1"/>
          </xdr:cNvSpPr>
        </xdr:nvSpPr>
        <xdr:spPr bwMode="auto">
          <a:xfrm>
            <a:off x="508" y="422"/>
            <a:ext cx="0" cy="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3" name="Freeform 146">
            <a:extLst>
              <a:ext uri="{FF2B5EF4-FFF2-40B4-BE49-F238E27FC236}">
                <a16:creationId xmlns:a16="http://schemas.microsoft.com/office/drawing/2014/main" id="{00000000-0008-0000-0500-000047390000}"/>
              </a:ext>
            </a:extLst>
          </xdr:cNvPr>
          <xdr:cNvSpPr>
            <a:spLocks/>
          </xdr:cNvSpPr>
        </xdr:nvSpPr>
        <xdr:spPr bwMode="auto">
          <a:xfrm>
            <a:off x="288" y="47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4" name="Freeform 147">
            <a:extLst>
              <a:ext uri="{FF2B5EF4-FFF2-40B4-BE49-F238E27FC236}">
                <a16:creationId xmlns:a16="http://schemas.microsoft.com/office/drawing/2014/main" id="{00000000-0008-0000-0500-000048390000}"/>
              </a:ext>
            </a:extLst>
          </xdr:cNvPr>
          <xdr:cNvSpPr>
            <a:spLocks/>
          </xdr:cNvSpPr>
        </xdr:nvSpPr>
        <xdr:spPr bwMode="auto">
          <a:xfrm flipV="1">
            <a:off x="288" y="493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5" name="Freeform 148">
            <a:extLst>
              <a:ext uri="{FF2B5EF4-FFF2-40B4-BE49-F238E27FC236}">
                <a16:creationId xmlns:a16="http://schemas.microsoft.com/office/drawing/2014/main" id="{00000000-0008-0000-0500-000049390000}"/>
              </a:ext>
            </a:extLst>
          </xdr:cNvPr>
          <xdr:cNvSpPr>
            <a:spLocks/>
          </xdr:cNvSpPr>
        </xdr:nvSpPr>
        <xdr:spPr bwMode="auto">
          <a:xfrm>
            <a:off x="288" y="54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6" name="Freeform 149">
            <a:extLst>
              <a:ext uri="{FF2B5EF4-FFF2-40B4-BE49-F238E27FC236}">
                <a16:creationId xmlns:a16="http://schemas.microsoft.com/office/drawing/2014/main" id="{00000000-0008-0000-0500-00004A390000}"/>
              </a:ext>
            </a:extLst>
          </xdr:cNvPr>
          <xdr:cNvSpPr>
            <a:spLocks/>
          </xdr:cNvSpPr>
        </xdr:nvSpPr>
        <xdr:spPr bwMode="auto">
          <a:xfrm flipV="1">
            <a:off x="288" y="56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7" name="Freeform 150">
            <a:extLst>
              <a:ext uri="{FF2B5EF4-FFF2-40B4-BE49-F238E27FC236}">
                <a16:creationId xmlns:a16="http://schemas.microsoft.com/office/drawing/2014/main" id="{00000000-0008-0000-0500-00004B390000}"/>
              </a:ext>
            </a:extLst>
          </xdr:cNvPr>
          <xdr:cNvSpPr>
            <a:spLocks/>
          </xdr:cNvSpPr>
        </xdr:nvSpPr>
        <xdr:spPr bwMode="auto">
          <a:xfrm>
            <a:off x="378" y="493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8" name="Freeform 151">
            <a:extLst>
              <a:ext uri="{FF2B5EF4-FFF2-40B4-BE49-F238E27FC236}">
                <a16:creationId xmlns:a16="http://schemas.microsoft.com/office/drawing/2014/main" id="{00000000-0008-0000-0500-00004C390000}"/>
              </a:ext>
            </a:extLst>
          </xdr:cNvPr>
          <xdr:cNvSpPr>
            <a:spLocks/>
          </xdr:cNvSpPr>
        </xdr:nvSpPr>
        <xdr:spPr bwMode="auto">
          <a:xfrm flipV="1">
            <a:off x="378" y="529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9" name="Freeform 152">
            <a:extLst>
              <a:ext uri="{FF2B5EF4-FFF2-40B4-BE49-F238E27FC236}">
                <a16:creationId xmlns:a16="http://schemas.microsoft.com/office/drawing/2014/main" id="{00000000-0008-0000-0500-00004D390000}"/>
              </a:ext>
            </a:extLst>
          </xdr:cNvPr>
          <xdr:cNvSpPr>
            <a:spLocks/>
          </xdr:cNvSpPr>
        </xdr:nvSpPr>
        <xdr:spPr bwMode="auto">
          <a:xfrm>
            <a:off x="463" y="529"/>
            <a:ext cx="45" cy="72"/>
          </a:xfrm>
          <a:custGeom>
            <a:avLst/>
            <a:gdLst>
              <a:gd name="T0" fmla="*/ 0 w 45"/>
              <a:gd name="T1" fmla="*/ 0 h 54"/>
              <a:gd name="T2" fmla="*/ 0 w 45"/>
              <a:gd name="T3" fmla="*/ 228 h 54"/>
              <a:gd name="T4" fmla="*/ 45 w 45"/>
              <a:gd name="T5" fmla="*/ 228 h 54"/>
              <a:gd name="T6" fmla="*/ 0 60000 65536"/>
              <a:gd name="T7" fmla="*/ 0 60000 65536"/>
              <a:gd name="T8" fmla="*/ 0 60000 65536"/>
              <a:gd name="T9" fmla="*/ 0 w 45"/>
              <a:gd name="T10" fmla="*/ 0 h 54"/>
              <a:gd name="T11" fmla="*/ 45 w 45"/>
              <a:gd name="T12" fmla="*/ 54 h 5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54">
                <a:moveTo>
                  <a:pt x="0" y="0"/>
                </a:moveTo>
                <a:lnTo>
                  <a:pt x="0" y="54"/>
                </a:lnTo>
                <a:lnTo>
                  <a:pt x="45" y="54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0" name="Freeform 153">
            <a:extLst>
              <a:ext uri="{FF2B5EF4-FFF2-40B4-BE49-F238E27FC236}">
                <a16:creationId xmlns:a16="http://schemas.microsoft.com/office/drawing/2014/main" id="{00000000-0008-0000-0500-00004E390000}"/>
              </a:ext>
            </a:extLst>
          </xdr:cNvPr>
          <xdr:cNvSpPr>
            <a:spLocks/>
          </xdr:cNvSpPr>
        </xdr:nvSpPr>
        <xdr:spPr bwMode="auto">
          <a:xfrm>
            <a:off x="463" y="601"/>
            <a:ext cx="45" cy="72"/>
          </a:xfrm>
          <a:custGeom>
            <a:avLst/>
            <a:gdLst>
              <a:gd name="T0" fmla="*/ 0 w 45"/>
              <a:gd name="T1" fmla="*/ 72 h 72"/>
              <a:gd name="T2" fmla="*/ 0 w 45"/>
              <a:gd name="T3" fmla="*/ 0 h 72"/>
              <a:gd name="T4" fmla="*/ 45 w 45"/>
              <a:gd name="T5" fmla="*/ 0 h 72"/>
              <a:gd name="T6" fmla="*/ 0 60000 65536"/>
              <a:gd name="T7" fmla="*/ 0 60000 65536"/>
              <a:gd name="T8" fmla="*/ 0 60000 65536"/>
              <a:gd name="T9" fmla="*/ 0 w 45"/>
              <a:gd name="T10" fmla="*/ 0 h 72"/>
              <a:gd name="T11" fmla="*/ 45 w 45"/>
              <a:gd name="T12" fmla="*/ 72 h 7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72">
                <a:moveTo>
                  <a:pt x="0" y="72"/>
                </a:moveTo>
                <a:lnTo>
                  <a:pt x="0" y="0"/>
                </a:lnTo>
                <a:lnTo>
                  <a:pt x="45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1" name="Freeform 155">
            <a:extLst>
              <a:ext uri="{FF2B5EF4-FFF2-40B4-BE49-F238E27FC236}">
                <a16:creationId xmlns:a16="http://schemas.microsoft.com/office/drawing/2014/main" id="{00000000-0008-0000-0500-00004F390000}"/>
              </a:ext>
            </a:extLst>
          </xdr:cNvPr>
          <xdr:cNvSpPr>
            <a:spLocks/>
          </xdr:cNvSpPr>
        </xdr:nvSpPr>
        <xdr:spPr bwMode="auto">
          <a:xfrm>
            <a:off x="288" y="61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2" name="Freeform 156">
            <a:extLst>
              <a:ext uri="{FF2B5EF4-FFF2-40B4-BE49-F238E27FC236}">
                <a16:creationId xmlns:a16="http://schemas.microsoft.com/office/drawing/2014/main" id="{00000000-0008-0000-0500-000050390000}"/>
              </a:ext>
            </a:extLst>
          </xdr:cNvPr>
          <xdr:cNvSpPr>
            <a:spLocks/>
          </xdr:cNvSpPr>
        </xdr:nvSpPr>
        <xdr:spPr bwMode="auto">
          <a:xfrm flipV="1">
            <a:off x="288" y="63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3" name="Freeform 157">
            <a:extLst>
              <a:ext uri="{FF2B5EF4-FFF2-40B4-BE49-F238E27FC236}">
                <a16:creationId xmlns:a16="http://schemas.microsoft.com/office/drawing/2014/main" id="{00000000-0008-0000-0500-000051390000}"/>
              </a:ext>
            </a:extLst>
          </xdr:cNvPr>
          <xdr:cNvSpPr>
            <a:spLocks/>
          </xdr:cNvSpPr>
        </xdr:nvSpPr>
        <xdr:spPr bwMode="auto">
          <a:xfrm>
            <a:off x="288" y="691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4" name="Freeform 158">
            <a:extLst>
              <a:ext uri="{FF2B5EF4-FFF2-40B4-BE49-F238E27FC236}">
                <a16:creationId xmlns:a16="http://schemas.microsoft.com/office/drawing/2014/main" id="{00000000-0008-0000-0500-000052390000}"/>
              </a:ext>
            </a:extLst>
          </xdr:cNvPr>
          <xdr:cNvSpPr>
            <a:spLocks/>
          </xdr:cNvSpPr>
        </xdr:nvSpPr>
        <xdr:spPr bwMode="auto">
          <a:xfrm flipV="1">
            <a:off x="288" y="70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5" name="Freeform 160">
            <a:extLst>
              <a:ext uri="{FF2B5EF4-FFF2-40B4-BE49-F238E27FC236}">
                <a16:creationId xmlns:a16="http://schemas.microsoft.com/office/drawing/2014/main" id="{00000000-0008-0000-0500-000053390000}"/>
              </a:ext>
            </a:extLst>
          </xdr:cNvPr>
          <xdr:cNvSpPr>
            <a:spLocks/>
          </xdr:cNvSpPr>
        </xdr:nvSpPr>
        <xdr:spPr bwMode="auto">
          <a:xfrm>
            <a:off x="378" y="638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6" name="Freeform 161">
            <a:extLst>
              <a:ext uri="{FF2B5EF4-FFF2-40B4-BE49-F238E27FC236}">
                <a16:creationId xmlns:a16="http://schemas.microsoft.com/office/drawing/2014/main" id="{00000000-0008-0000-0500-000054390000}"/>
              </a:ext>
            </a:extLst>
          </xdr:cNvPr>
          <xdr:cNvSpPr>
            <a:spLocks/>
          </xdr:cNvSpPr>
        </xdr:nvSpPr>
        <xdr:spPr bwMode="auto">
          <a:xfrm flipV="1">
            <a:off x="378" y="674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22</xdr:row>
      <xdr:rowOff>9525</xdr:rowOff>
    </xdr:from>
    <xdr:to>
      <xdr:col>11</xdr:col>
      <xdr:colOff>0</xdr:colOff>
      <xdr:row>31</xdr:row>
      <xdr:rowOff>161925</xdr:rowOff>
    </xdr:to>
    <xdr:sp macro="" textlink="">
      <xdr:nvSpPr>
        <xdr:cNvPr id="14626" name="Line 164">
          <a:extLst>
            <a:ext uri="{FF2B5EF4-FFF2-40B4-BE49-F238E27FC236}">
              <a16:creationId xmlns:a16="http://schemas.microsoft.com/office/drawing/2014/main" id="{00000000-0008-0000-0500-000022390000}"/>
            </a:ext>
          </a:extLst>
        </xdr:cNvPr>
        <xdr:cNvSpPr>
          <a:spLocks noChangeShapeType="1"/>
        </xdr:cNvSpPr>
      </xdr:nvSpPr>
      <xdr:spPr bwMode="auto">
        <a:xfrm flipH="1">
          <a:off x="5695950" y="4019550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4627" name="Freeform 165">
          <a:extLst>
            <a:ext uri="{FF2B5EF4-FFF2-40B4-BE49-F238E27FC236}">
              <a16:creationId xmlns:a16="http://schemas.microsoft.com/office/drawing/2014/main" id="{00000000-0008-0000-0500-000023390000}"/>
            </a:ext>
          </a:extLst>
        </xdr:cNvPr>
        <xdr:cNvSpPr>
          <a:spLocks/>
        </xdr:cNvSpPr>
      </xdr:nvSpPr>
      <xdr:spPr bwMode="auto">
        <a:xfrm flipH="1">
          <a:off x="6934200" y="45243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14628" name="Freeform 166">
          <a:extLst>
            <a:ext uri="{FF2B5EF4-FFF2-40B4-BE49-F238E27FC236}">
              <a16:creationId xmlns:a16="http://schemas.microsoft.com/office/drawing/2014/main" id="{00000000-0008-0000-0500-000024390000}"/>
            </a:ext>
          </a:extLst>
        </xdr:cNvPr>
        <xdr:cNvSpPr>
          <a:spLocks/>
        </xdr:cNvSpPr>
      </xdr:nvSpPr>
      <xdr:spPr bwMode="auto">
        <a:xfrm flipH="1" flipV="1">
          <a:off x="6934200" y="4695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4629" name="Freeform 167">
          <a:extLst>
            <a:ext uri="{FF2B5EF4-FFF2-40B4-BE49-F238E27FC236}">
              <a16:creationId xmlns:a16="http://schemas.microsoft.com/office/drawing/2014/main" id="{00000000-0008-0000-0500-000025390000}"/>
            </a:ext>
          </a:extLst>
        </xdr:cNvPr>
        <xdr:cNvSpPr>
          <a:spLocks/>
        </xdr:cNvSpPr>
      </xdr:nvSpPr>
      <xdr:spPr bwMode="auto">
        <a:xfrm flipH="1">
          <a:off x="6934200" y="52101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14630" name="Freeform 168">
          <a:extLst>
            <a:ext uri="{FF2B5EF4-FFF2-40B4-BE49-F238E27FC236}">
              <a16:creationId xmlns:a16="http://schemas.microsoft.com/office/drawing/2014/main" id="{00000000-0008-0000-0500-000026390000}"/>
            </a:ext>
          </a:extLst>
        </xdr:cNvPr>
        <xdr:cNvSpPr>
          <a:spLocks/>
        </xdr:cNvSpPr>
      </xdr:nvSpPr>
      <xdr:spPr bwMode="auto">
        <a:xfrm flipH="1" flipV="1">
          <a:off x="6934200" y="5381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 macro="" textlink="">
      <xdr:nvSpPr>
        <xdr:cNvPr id="14631" name="Freeform 169">
          <a:extLst>
            <a:ext uri="{FF2B5EF4-FFF2-40B4-BE49-F238E27FC236}">
              <a16:creationId xmlns:a16="http://schemas.microsoft.com/office/drawing/2014/main" id="{00000000-0008-0000-0500-000027390000}"/>
            </a:ext>
          </a:extLst>
        </xdr:cNvPr>
        <xdr:cNvSpPr>
          <a:spLocks/>
        </xdr:cNvSpPr>
      </xdr:nvSpPr>
      <xdr:spPr bwMode="auto">
        <a:xfrm flipH="1">
          <a:off x="6124575" y="469582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30</xdr:row>
      <xdr:rowOff>0</xdr:rowOff>
    </xdr:to>
    <xdr:sp macro="" textlink="">
      <xdr:nvSpPr>
        <xdr:cNvPr id="14632" name="Freeform 170">
          <a:extLst>
            <a:ext uri="{FF2B5EF4-FFF2-40B4-BE49-F238E27FC236}">
              <a16:creationId xmlns:a16="http://schemas.microsoft.com/office/drawing/2014/main" id="{00000000-0008-0000-0500-000028390000}"/>
            </a:ext>
          </a:extLst>
        </xdr:cNvPr>
        <xdr:cNvSpPr>
          <a:spLocks/>
        </xdr:cNvSpPr>
      </xdr:nvSpPr>
      <xdr:spPr bwMode="auto">
        <a:xfrm flipH="1" flipV="1">
          <a:off x="6124575" y="503872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14633" name="Freeform 171">
          <a:extLst>
            <a:ext uri="{FF2B5EF4-FFF2-40B4-BE49-F238E27FC236}">
              <a16:creationId xmlns:a16="http://schemas.microsoft.com/office/drawing/2014/main" id="{00000000-0008-0000-0500-000029390000}"/>
            </a:ext>
          </a:extLst>
        </xdr:cNvPr>
        <xdr:cNvSpPr>
          <a:spLocks/>
        </xdr:cNvSpPr>
      </xdr:nvSpPr>
      <xdr:spPr bwMode="auto">
        <a:xfrm flipH="1">
          <a:off x="5695950" y="503872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14634" name="Freeform 172">
          <a:extLst>
            <a:ext uri="{FF2B5EF4-FFF2-40B4-BE49-F238E27FC236}">
              <a16:creationId xmlns:a16="http://schemas.microsoft.com/office/drawing/2014/main" id="{00000000-0008-0000-0500-00002A390000}"/>
            </a:ext>
          </a:extLst>
        </xdr:cNvPr>
        <xdr:cNvSpPr>
          <a:spLocks/>
        </xdr:cNvSpPr>
      </xdr:nvSpPr>
      <xdr:spPr bwMode="auto">
        <a:xfrm flipH="1">
          <a:off x="5695950" y="5724525"/>
          <a:ext cx="428625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4635" name="Freeform 173">
          <a:extLst>
            <a:ext uri="{FF2B5EF4-FFF2-40B4-BE49-F238E27FC236}">
              <a16:creationId xmlns:a16="http://schemas.microsoft.com/office/drawing/2014/main" id="{00000000-0008-0000-0500-00002B39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4636" name="Freeform 174">
          <a:extLst>
            <a:ext uri="{FF2B5EF4-FFF2-40B4-BE49-F238E27FC236}">
              <a16:creationId xmlns:a16="http://schemas.microsoft.com/office/drawing/2014/main" id="{00000000-0008-0000-0500-00002C39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4637" name="Freeform 175">
          <a:extLst>
            <a:ext uri="{FF2B5EF4-FFF2-40B4-BE49-F238E27FC236}">
              <a16:creationId xmlns:a16="http://schemas.microsoft.com/office/drawing/2014/main" id="{00000000-0008-0000-0500-00002D390000}"/>
            </a:ext>
          </a:extLst>
        </xdr:cNvPr>
        <xdr:cNvSpPr>
          <a:spLocks/>
        </xdr:cNvSpPr>
      </xdr:nvSpPr>
      <xdr:spPr bwMode="auto">
        <a:xfrm flipH="1">
          <a:off x="6934200" y="65817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4638" name="Freeform 176">
          <a:extLst>
            <a:ext uri="{FF2B5EF4-FFF2-40B4-BE49-F238E27FC236}">
              <a16:creationId xmlns:a16="http://schemas.microsoft.com/office/drawing/2014/main" id="{00000000-0008-0000-0500-00002E390000}"/>
            </a:ext>
          </a:extLst>
        </xdr:cNvPr>
        <xdr:cNvSpPr>
          <a:spLocks/>
        </xdr:cNvSpPr>
      </xdr:nvSpPr>
      <xdr:spPr bwMode="auto">
        <a:xfrm flipH="1" flipV="1">
          <a:off x="6934200" y="6753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34</xdr:row>
      <xdr:rowOff>9525</xdr:rowOff>
    </xdr:from>
    <xdr:to>
      <xdr:col>13</xdr:col>
      <xdr:colOff>0</xdr:colOff>
      <xdr:row>36</xdr:row>
      <xdr:rowOff>9525</xdr:rowOff>
    </xdr:to>
    <xdr:sp macro="" textlink="">
      <xdr:nvSpPr>
        <xdr:cNvPr id="14639" name="Freeform 177">
          <a:extLst>
            <a:ext uri="{FF2B5EF4-FFF2-40B4-BE49-F238E27FC236}">
              <a16:creationId xmlns:a16="http://schemas.microsoft.com/office/drawing/2014/main" id="{00000000-0008-0000-0500-00002F390000}"/>
            </a:ext>
          </a:extLst>
        </xdr:cNvPr>
        <xdr:cNvSpPr>
          <a:spLocks/>
        </xdr:cNvSpPr>
      </xdr:nvSpPr>
      <xdr:spPr bwMode="auto">
        <a:xfrm flipH="1">
          <a:off x="6124575" y="607695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9525</xdr:rowOff>
    </xdr:from>
    <xdr:to>
      <xdr:col>13</xdr:col>
      <xdr:colOff>0</xdr:colOff>
      <xdr:row>38</xdr:row>
      <xdr:rowOff>9525</xdr:rowOff>
    </xdr:to>
    <xdr:sp macro="" textlink="">
      <xdr:nvSpPr>
        <xdr:cNvPr id="14640" name="Freeform 178">
          <a:extLst>
            <a:ext uri="{FF2B5EF4-FFF2-40B4-BE49-F238E27FC236}">
              <a16:creationId xmlns:a16="http://schemas.microsoft.com/office/drawing/2014/main" id="{00000000-0008-0000-0500-000030390000}"/>
            </a:ext>
          </a:extLst>
        </xdr:cNvPr>
        <xdr:cNvSpPr>
          <a:spLocks/>
        </xdr:cNvSpPr>
      </xdr:nvSpPr>
      <xdr:spPr bwMode="auto">
        <a:xfrm flipH="1" flipV="1">
          <a:off x="6124575" y="641985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26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14641" name="Freeform 179">
          <a:extLst>
            <a:ext uri="{FF2B5EF4-FFF2-40B4-BE49-F238E27FC236}">
              <a16:creationId xmlns:a16="http://schemas.microsoft.com/office/drawing/2014/main" id="{00000000-0008-0000-0500-000031390000}"/>
            </a:ext>
          </a:extLst>
        </xdr:cNvPr>
        <xdr:cNvSpPr>
          <a:spLocks/>
        </xdr:cNvSpPr>
      </xdr:nvSpPr>
      <xdr:spPr bwMode="auto">
        <a:xfrm flipH="1">
          <a:off x="9553575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34</xdr:row>
      <xdr:rowOff>0</xdr:rowOff>
    </xdr:from>
    <xdr:to>
      <xdr:col>18</xdr:col>
      <xdr:colOff>0</xdr:colOff>
      <xdr:row>38</xdr:row>
      <xdr:rowOff>0</xdr:rowOff>
    </xdr:to>
    <xdr:sp macro="" textlink="">
      <xdr:nvSpPr>
        <xdr:cNvPr id="14642" name="Freeform 180">
          <a:extLst>
            <a:ext uri="{FF2B5EF4-FFF2-40B4-BE49-F238E27FC236}">
              <a16:creationId xmlns:a16="http://schemas.microsoft.com/office/drawing/2014/main" id="{00000000-0008-0000-0500-000032390000}"/>
            </a:ext>
          </a:extLst>
        </xdr:cNvPr>
        <xdr:cNvSpPr>
          <a:spLocks/>
        </xdr:cNvSpPr>
      </xdr:nvSpPr>
      <xdr:spPr bwMode="auto">
        <a:xfrm flipH="1">
          <a:off x="9553575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4643" name="Freeform 51">
          <a:extLst>
            <a:ext uri="{FF2B5EF4-FFF2-40B4-BE49-F238E27FC236}">
              <a16:creationId xmlns:a16="http://schemas.microsoft.com/office/drawing/2014/main" id="{00000000-0008-0000-0500-000033390000}"/>
            </a:ext>
          </a:extLst>
        </xdr:cNvPr>
        <xdr:cNvSpPr>
          <a:spLocks/>
        </xdr:cNvSpPr>
      </xdr:nvSpPr>
      <xdr:spPr bwMode="auto">
        <a:xfrm flipH="1">
          <a:off x="6934200" y="45243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14644" name="Freeform 52">
          <a:extLst>
            <a:ext uri="{FF2B5EF4-FFF2-40B4-BE49-F238E27FC236}">
              <a16:creationId xmlns:a16="http://schemas.microsoft.com/office/drawing/2014/main" id="{00000000-0008-0000-0500-000034390000}"/>
            </a:ext>
          </a:extLst>
        </xdr:cNvPr>
        <xdr:cNvSpPr>
          <a:spLocks/>
        </xdr:cNvSpPr>
      </xdr:nvSpPr>
      <xdr:spPr bwMode="auto">
        <a:xfrm flipH="1" flipV="1">
          <a:off x="6934200" y="4695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4645" name="Freeform 53">
          <a:extLst>
            <a:ext uri="{FF2B5EF4-FFF2-40B4-BE49-F238E27FC236}">
              <a16:creationId xmlns:a16="http://schemas.microsoft.com/office/drawing/2014/main" id="{00000000-0008-0000-0500-000035390000}"/>
            </a:ext>
          </a:extLst>
        </xdr:cNvPr>
        <xdr:cNvSpPr>
          <a:spLocks/>
        </xdr:cNvSpPr>
      </xdr:nvSpPr>
      <xdr:spPr bwMode="auto">
        <a:xfrm flipH="1">
          <a:off x="6934200" y="52101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14646" name="Freeform 54">
          <a:extLst>
            <a:ext uri="{FF2B5EF4-FFF2-40B4-BE49-F238E27FC236}">
              <a16:creationId xmlns:a16="http://schemas.microsoft.com/office/drawing/2014/main" id="{00000000-0008-0000-0500-000036390000}"/>
            </a:ext>
          </a:extLst>
        </xdr:cNvPr>
        <xdr:cNvSpPr>
          <a:spLocks/>
        </xdr:cNvSpPr>
      </xdr:nvSpPr>
      <xdr:spPr bwMode="auto">
        <a:xfrm flipH="1" flipV="1">
          <a:off x="6934200" y="5381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4647" name="Freeform 59">
          <a:extLst>
            <a:ext uri="{FF2B5EF4-FFF2-40B4-BE49-F238E27FC236}">
              <a16:creationId xmlns:a16="http://schemas.microsoft.com/office/drawing/2014/main" id="{00000000-0008-0000-0500-00003739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4648" name="Freeform 60">
          <a:extLst>
            <a:ext uri="{FF2B5EF4-FFF2-40B4-BE49-F238E27FC236}">
              <a16:creationId xmlns:a16="http://schemas.microsoft.com/office/drawing/2014/main" id="{00000000-0008-0000-0500-00003839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4649" name="Freeform 51">
          <a:extLst>
            <a:ext uri="{FF2B5EF4-FFF2-40B4-BE49-F238E27FC236}">
              <a16:creationId xmlns:a16="http://schemas.microsoft.com/office/drawing/2014/main" id="{00000000-0008-0000-0500-000039390000}"/>
            </a:ext>
          </a:extLst>
        </xdr:cNvPr>
        <xdr:cNvSpPr>
          <a:spLocks/>
        </xdr:cNvSpPr>
      </xdr:nvSpPr>
      <xdr:spPr bwMode="auto">
        <a:xfrm flipH="1">
          <a:off x="6934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4650" name="Freeform 52">
          <a:extLst>
            <a:ext uri="{FF2B5EF4-FFF2-40B4-BE49-F238E27FC236}">
              <a16:creationId xmlns:a16="http://schemas.microsoft.com/office/drawing/2014/main" id="{00000000-0008-0000-0500-00003A390000}"/>
            </a:ext>
          </a:extLst>
        </xdr:cNvPr>
        <xdr:cNvSpPr>
          <a:spLocks/>
        </xdr:cNvSpPr>
      </xdr:nvSpPr>
      <xdr:spPr bwMode="auto">
        <a:xfrm flipH="1" flipV="1">
          <a:off x="6934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4651" name="Freeform 53">
          <a:extLst>
            <a:ext uri="{FF2B5EF4-FFF2-40B4-BE49-F238E27FC236}">
              <a16:creationId xmlns:a16="http://schemas.microsoft.com/office/drawing/2014/main" id="{00000000-0008-0000-0500-00003B390000}"/>
            </a:ext>
          </a:extLst>
        </xdr:cNvPr>
        <xdr:cNvSpPr>
          <a:spLocks/>
        </xdr:cNvSpPr>
      </xdr:nvSpPr>
      <xdr:spPr bwMode="auto">
        <a:xfrm flipH="1">
          <a:off x="6934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4652" name="Freeform 54">
          <a:extLst>
            <a:ext uri="{FF2B5EF4-FFF2-40B4-BE49-F238E27FC236}">
              <a16:creationId xmlns:a16="http://schemas.microsoft.com/office/drawing/2014/main" id="{00000000-0008-0000-0500-00003C390000}"/>
            </a:ext>
          </a:extLst>
        </xdr:cNvPr>
        <xdr:cNvSpPr>
          <a:spLocks/>
        </xdr:cNvSpPr>
      </xdr:nvSpPr>
      <xdr:spPr bwMode="auto">
        <a:xfrm flipH="1" flipV="1">
          <a:off x="6934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7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14653" name="Freeform 65">
          <a:extLst>
            <a:ext uri="{FF2B5EF4-FFF2-40B4-BE49-F238E27FC236}">
              <a16:creationId xmlns:a16="http://schemas.microsoft.com/office/drawing/2014/main" id="{00000000-0008-0000-0500-00003D390000}"/>
            </a:ext>
          </a:extLst>
        </xdr:cNvPr>
        <xdr:cNvSpPr>
          <a:spLocks/>
        </xdr:cNvSpPr>
      </xdr:nvSpPr>
      <xdr:spPr bwMode="auto">
        <a:xfrm flipH="1">
          <a:off x="9553575" y="14382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4654" name="Freeform 51">
          <a:extLst>
            <a:ext uri="{FF2B5EF4-FFF2-40B4-BE49-F238E27FC236}">
              <a16:creationId xmlns:a16="http://schemas.microsoft.com/office/drawing/2014/main" id="{00000000-0008-0000-0500-00003E390000}"/>
            </a:ext>
          </a:extLst>
        </xdr:cNvPr>
        <xdr:cNvSpPr>
          <a:spLocks/>
        </xdr:cNvSpPr>
      </xdr:nvSpPr>
      <xdr:spPr bwMode="auto">
        <a:xfrm flipH="1">
          <a:off x="6934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4655" name="Freeform 52">
          <a:extLst>
            <a:ext uri="{FF2B5EF4-FFF2-40B4-BE49-F238E27FC236}">
              <a16:creationId xmlns:a16="http://schemas.microsoft.com/office/drawing/2014/main" id="{00000000-0008-0000-0500-00003F390000}"/>
            </a:ext>
          </a:extLst>
        </xdr:cNvPr>
        <xdr:cNvSpPr>
          <a:spLocks/>
        </xdr:cNvSpPr>
      </xdr:nvSpPr>
      <xdr:spPr bwMode="auto">
        <a:xfrm flipH="1" flipV="1">
          <a:off x="6934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4656" name="Freeform 53">
          <a:extLst>
            <a:ext uri="{FF2B5EF4-FFF2-40B4-BE49-F238E27FC236}">
              <a16:creationId xmlns:a16="http://schemas.microsoft.com/office/drawing/2014/main" id="{00000000-0008-0000-0500-000040390000}"/>
            </a:ext>
          </a:extLst>
        </xdr:cNvPr>
        <xdr:cNvSpPr>
          <a:spLocks/>
        </xdr:cNvSpPr>
      </xdr:nvSpPr>
      <xdr:spPr bwMode="auto">
        <a:xfrm flipH="1">
          <a:off x="6934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4657" name="Freeform 54">
          <a:extLst>
            <a:ext uri="{FF2B5EF4-FFF2-40B4-BE49-F238E27FC236}">
              <a16:creationId xmlns:a16="http://schemas.microsoft.com/office/drawing/2014/main" id="{00000000-0008-0000-0500-000041390000}"/>
            </a:ext>
          </a:extLst>
        </xdr:cNvPr>
        <xdr:cNvSpPr>
          <a:spLocks/>
        </xdr:cNvSpPr>
      </xdr:nvSpPr>
      <xdr:spPr bwMode="auto">
        <a:xfrm flipH="1" flipV="1">
          <a:off x="6934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4658" name="Freeform 51">
          <a:extLst>
            <a:ext uri="{FF2B5EF4-FFF2-40B4-BE49-F238E27FC236}">
              <a16:creationId xmlns:a16="http://schemas.microsoft.com/office/drawing/2014/main" id="{00000000-0008-0000-0500-00004239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4659" name="Freeform 52">
          <a:extLst>
            <a:ext uri="{FF2B5EF4-FFF2-40B4-BE49-F238E27FC236}">
              <a16:creationId xmlns:a16="http://schemas.microsoft.com/office/drawing/2014/main" id="{00000000-0008-0000-0500-00004339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4660" name="Freeform 55">
          <a:extLst>
            <a:ext uri="{FF2B5EF4-FFF2-40B4-BE49-F238E27FC236}">
              <a16:creationId xmlns:a16="http://schemas.microsoft.com/office/drawing/2014/main" id="{00000000-0008-0000-0500-000044390000}"/>
            </a:ext>
          </a:extLst>
        </xdr:cNvPr>
        <xdr:cNvSpPr>
          <a:spLocks/>
        </xdr:cNvSpPr>
      </xdr:nvSpPr>
      <xdr:spPr bwMode="auto">
        <a:xfrm flipH="1">
          <a:off x="6124575" y="1438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4661" name="Freeform 56">
          <a:extLst>
            <a:ext uri="{FF2B5EF4-FFF2-40B4-BE49-F238E27FC236}">
              <a16:creationId xmlns:a16="http://schemas.microsoft.com/office/drawing/2014/main" id="{00000000-0008-0000-0500-000045390000}"/>
            </a:ext>
          </a:extLst>
        </xdr:cNvPr>
        <xdr:cNvSpPr>
          <a:spLocks/>
        </xdr:cNvSpPr>
      </xdr:nvSpPr>
      <xdr:spPr bwMode="auto">
        <a:xfrm flipH="1" flipV="1">
          <a:off x="6124575" y="17811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</xdr:row>
      <xdr:rowOff>161925</xdr:rowOff>
    </xdr:from>
    <xdr:to>
      <xdr:col>13</xdr:col>
      <xdr:colOff>9525</xdr:colOff>
      <xdr:row>16</xdr:row>
      <xdr:rowOff>161925</xdr:rowOff>
    </xdr:to>
    <xdr:sp macro="" textlink="">
      <xdr:nvSpPr>
        <xdr:cNvPr id="84" name="Freeform 55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/>
        </xdr:cNvSpPr>
      </xdr:nvSpPr>
      <xdr:spPr bwMode="auto">
        <a:xfrm flipH="1">
          <a:off x="6134100" y="29718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16</xdr:row>
      <xdr:rowOff>161925</xdr:rowOff>
    </xdr:from>
    <xdr:to>
      <xdr:col>13</xdr:col>
      <xdr:colOff>9525</xdr:colOff>
      <xdr:row>18</xdr:row>
      <xdr:rowOff>161925</xdr:rowOff>
    </xdr:to>
    <xdr:sp macro="" textlink="">
      <xdr:nvSpPr>
        <xdr:cNvPr id="85" name="Freeform 56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/>
        </xdr:cNvSpPr>
      </xdr:nvSpPr>
      <xdr:spPr bwMode="auto">
        <a:xfrm flipH="1" flipV="1">
          <a:off x="6134100" y="33147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13</xdr:row>
      <xdr:rowOff>161925</xdr:rowOff>
    </xdr:from>
    <xdr:to>
      <xdr:col>15</xdr:col>
      <xdr:colOff>9525</xdr:colOff>
      <xdr:row>14</xdr:row>
      <xdr:rowOff>161925</xdr:rowOff>
    </xdr:to>
    <xdr:sp macro="" textlink="">
      <xdr:nvSpPr>
        <xdr:cNvPr id="86" name="Freeform 5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/>
        </xdr:cNvSpPr>
      </xdr:nvSpPr>
      <xdr:spPr bwMode="auto">
        <a:xfrm flipH="1">
          <a:off x="6943725" y="280035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14</xdr:row>
      <xdr:rowOff>161925</xdr:rowOff>
    </xdr:from>
    <xdr:to>
      <xdr:col>15</xdr:col>
      <xdr:colOff>9525</xdr:colOff>
      <xdr:row>15</xdr:row>
      <xdr:rowOff>161925</xdr:rowOff>
    </xdr:to>
    <xdr:sp macro="" textlink="">
      <xdr:nvSpPr>
        <xdr:cNvPr id="87" name="Freeform 52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/>
        </xdr:cNvSpPr>
      </xdr:nvSpPr>
      <xdr:spPr bwMode="auto">
        <a:xfrm flipH="1" flipV="1">
          <a:off x="6943725" y="297180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17</xdr:row>
      <xdr:rowOff>161925</xdr:rowOff>
    </xdr:from>
    <xdr:to>
      <xdr:col>15</xdr:col>
      <xdr:colOff>9525</xdr:colOff>
      <xdr:row>18</xdr:row>
      <xdr:rowOff>161925</xdr:rowOff>
    </xdr:to>
    <xdr:sp macro="" textlink="">
      <xdr:nvSpPr>
        <xdr:cNvPr id="88" name="Freeform 5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/>
        </xdr:cNvSpPr>
      </xdr:nvSpPr>
      <xdr:spPr bwMode="auto">
        <a:xfrm flipH="1">
          <a:off x="6943725" y="348615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18</xdr:row>
      <xdr:rowOff>161925</xdr:rowOff>
    </xdr:from>
    <xdr:to>
      <xdr:col>15</xdr:col>
      <xdr:colOff>9525</xdr:colOff>
      <xdr:row>19</xdr:row>
      <xdr:rowOff>161925</xdr:rowOff>
    </xdr:to>
    <xdr:sp macro="" textlink="">
      <xdr:nvSpPr>
        <xdr:cNvPr id="89" name="Freeform 54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/>
        </xdr:cNvSpPr>
      </xdr:nvSpPr>
      <xdr:spPr bwMode="auto">
        <a:xfrm flipH="1" flipV="1">
          <a:off x="6943725" y="365760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400050</xdr:colOff>
      <xdr:row>14</xdr:row>
      <xdr:rowOff>161925</xdr:rowOff>
    </xdr:from>
    <xdr:to>
      <xdr:col>18</xdr:col>
      <xdr:colOff>0</xdr:colOff>
      <xdr:row>18</xdr:row>
      <xdr:rowOff>161925</xdr:rowOff>
    </xdr:to>
    <xdr:sp macro="" textlink="">
      <xdr:nvSpPr>
        <xdr:cNvPr id="90" name="Freeform 65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/>
        </xdr:cNvSpPr>
      </xdr:nvSpPr>
      <xdr:spPr bwMode="auto">
        <a:xfrm flipH="1">
          <a:off x="9563100" y="2800350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92" name="Freeform 5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/>
        </xdr:cNvSpPr>
      </xdr:nvSpPr>
      <xdr:spPr bwMode="auto">
        <a:xfrm flipH="1">
          <a:off x="6934200" y="45243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93" name="Freeform 5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/>
        </xdr:cNvSpPr>
      </xdr:nvSpPr>
      <xdr:spPr bwMode="auto">
        <a:xfrm flipH="1" flipV="1">
          <a:off x="6934200" y="4695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94" name="Freeform 5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/>
        </xdr:cNvSpPr>
      </xdr:nvSpPr>
      <xdr:spPr bwMode="auto">
        <a:xfrm flipH="1">
          <a:off x="6934200" y="52101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95" name="Freeform 5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/>
        </xdr:cNvSpPr>
      </xdr:nvSpPr>
      <xdr:spPr bwMode="auto">
        <a:xfrm flipH="1" flipV="1">
          <a:off x="6934200" y="5381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96" name="Freeform 59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97" name="Freeform 60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98" name="Freeform 6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/>
        </xdr:cNvSpPr>
      </xdr:nvSpPr>
      <xdr:spPr bwMode="auto">
        <a:xfrm flipH="1">
          <a:off x="6934200" y="65817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99" name="Freeform 62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/>
        </xdr:cNvSpPr>
      </xdr:nvSpPr>
      <xdr:spPr bwMode="auto">
        <a:xfrm flipH="1" flipV="1">
          <a:off x="6934200" y="6753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00" name="Freeform 53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/>
        </xdr:cNvSpPr>
      </xdr:nvSpPr>
      <xdr:spPr bwMode="auto">
        <a:xfrm flipH="1">
          <a:off x="6934200" y="45243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101" name="Freeform 54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/>
        </xdr:cNvSpPr>
      </xdr:nvSpPr>
      <xdr:spPr bwMode="auto">
        <a:xfrm flipH="1" flipV="1">
          <a:off x="6934200" y="4695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2" name="Freeform 59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/>
        </xdr:cNvSpPr>
      </xdr:nvSpPr>
      <xdr:spPr bwMode="auto">
        <a:xfrm flipH="1">
          <a:off x="6934200" y="52101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103" name="Freeform 60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/>
        </xdr:cNvSpPr>
      </xdr:nvSpPr>
      <xdr:spPr bwMode="auto">
        <a:xfrm flipH="1" flipV="1">
          <a:off x="6934200" y="5381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04" name="Freeform 5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5" name="Freeform 52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06" name="Freeform 53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7" name="Freeform 54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26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108" name="Freeform 65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/>
        </xdr:cNvSpPr>
      </xdr:nvSpPr>
      <xdr:spPr bwMode="auto">
        <a:xfrm flipH="1">
          <a:off x="9553575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34</xdr:row>
      <xdr:rowOff>0</xdr:rowOff>
    </xdr:from>
    <xdr:to>
      <xdr:col>18</xdr:col>
      <xdr:colOff>0</xdr:colOff>
      <xdr:row>38</xdr:row>
      <xdr:rowOff>0</xdr:rowOff>
    </xdr:to>
    <xdr:sp macro="" textlink="">
      <xdr:nvSpPr>
        <xdr:cNvPr id="109" name="Freeform 66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/>
        </xdr:cNvSpPr>
      </xdr:nvSpPr>
      <xdr:spPr bwMode="auto">
        <a:xfrm flipH="1">
          <a:off x="9553575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" name="Freeform 3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2743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" name="Freeform 3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 bwMode="auto">
        <a:xfrm flipV="1">
          <a:off x="2743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4" name="Freeform 3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>
          <a:off x="2743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5" name="Freeform 3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 flipV="1">
          <a:off x="2743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6" name="Freeform 3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3600450" y="1438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7" name="Freeform 3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 flipV="1">
          <a:off x="3600450" y="17811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8" name="Freeform 40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/>
        </xdr:cNvSpPr>
      </xdr:nvSpPr>
      <xdr:spPr bwMode="auto">
        <a:xfrm>
          <a:off x="4410075" y="178117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9" name="Freeform 4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/>
        </xdr:cNvSpPr>
      </xdr:nvSpPr>
      <xdr:spPr bwMode="auto">
        <a:xfrm>
          <a:off x="4410075" y="2466975"/>
          <a:ext cx="428625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22</xdr:row>
      <xdr:rowOff>9525</xdr:rowOff>
    </xdr:to>
    <xdr:sp macro="" textlink="">
      <xdr:nvSpPr>
        <xdr:cNvPr id="10" name="Line 5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4838700" y="245745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22</xdr:row>
      <xdr:rowOff>9525</xdr:rowOff>
    </xdr:to>
    <xdr:sp macro="" textlink="">
      <xdr:nvSpPr>
        <xdr:cNvPr id="11" name="Line 76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 flipH="1">
          <a:off x="5695950" y="2295525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9525</xdr:rowOff>
    </xdr:from>
    <xdr:to>
      <xdr:col>10</xdr:col>
      <xdr:colOff>0</xdr:colOff>
      <xdr:row>22</xdr:row>
      <xdr:rowOff>9525</xdr:rowOff>
    </xdr:to>
    <xdr:sp macro="" textlink="">
      <xdr:nvSpPr>
        <xdr:cNvPr id="12" name="Freeform 8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/>
        </xdr:cNvSpPr>
      </xdr:nvSpPr>
      <xdr:spPr bwMode="auto">
        <a:xfrm>
          <a:off x="4838700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11</xdr:col>
      <xdr:colOff>0</xdr:colOff>
      <xdr:row>22</xdr:row>
      <xdr:rowOff>9525</xdr:rowOff>
    </xdr:to>
    <xdr:sp macro="" textlink="">
      <xdr:nvSpPr>
        <xdr:cNvPr id="13" name="Freeform 8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/>
        </xdr:cNvSpPr>
      </xdr:nvSpPr>
      <xdr:spPr bwMode="auto">
        <a:xfrm flipH="1">
          <a:off x="5267325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7</xdr:row>
      <xdr:rowOff>161925</xdr:rowOff>
    </xdr:from>
    <xdr:to>
      <xdr:col>12</xdr:col>
      <xdr:colOff>0</xdr:colOff>
      <xdr:row>12</xdr:row>
      <xdr:rowOff>0</xdr:rowOff>
    </xdr:to>
    <xdr:sp macro="" textlink="">
      <xdr:nvSpPr>
        <xdr:cNvPr id="14" name="Freeform 107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/>
        </xdr:cNvSpPr>
      </xdr:nvSpPr>
      <xdr:spPr bwMode="auto">
        <a:xfrm flipH="1">
          <a:off x="5724525" y="1609725"/>
          <a:ext cx="419100" cy="695325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5" name="Freeform 108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/>
        </xdr:cNvSpPr>
      </xdr:nvSpPr>
      <xdr:spPr bwMode="auto">
        <a:xfrm flipH="1">
          <a:off x="5695950" y="2295525"/>
          <a:ext cx="428625" cy="85725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6" name="Freeform 10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/>
        </xdr:cNvSpPr>
      </xdr:nvSpPr>
      <xdr:spPr bwMode="auto">
        <a:xfrm flipH="1">
          <a:off x="6124575" y="2809875"/>
          <a:ext cx="1666875" cy="342900"/>
        </a:xfrm>
        <a:custGeom>
          <a:avLst/>
          <a:gdLst>
            <a:gd name="T0" fmla="*/ 0 w 135"/>
            <a:gd name="T1" fmla="*/ 0 h 36"/>
            <a:gd name="T2" fmla="*/ 2147483647 w 135"/>
            <a:gd name="T3" fmla="*/ 0 h 36"/>
            <a:gd name="T4" fmla="*/ 2147483647 w 135"/>
            <a:gd name="T5" fmla="*/ 2147483647 h 36"/>
            <a:gd name="T6" fmla="*/ 2147483647 w 135"/>
            <a:gd name="T7" fmla="*/ 2147483647 h 36"/>
            <a:gd name="T8" fmla="*/ 0 60000 65536"/>
            <a:gd name="T9" fmla="*/ 0 60000 65536"/>
            <a:gd name="T10" fmla="*/ 0 60000 65536"/>
            <a:gd name="T11" fmla="*/ 0 60000 65536"/>
            <a:gd name="T12" fmla="*/ 0 w 135"/>
            <a:gd name="T13" fmla="*/ 0 h 36"/>
            <a:gd name="T14" fmla="*/ 135 w 135"/>
            <a:gd name="T15" fmla="*/ 36 h 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5" h="36">
              <a:moveTo>
                <a:pt x="0" y="0"/>
              </a:moveTo>
              <a:lnTo>
                <a:pt x="69" y="0"/>
              </a:lnTo>
              <a:lnTo>
                <a:pt x="69" y="36"/>
              </a:lnTo>
              <a:lnTo>
                <a:pt x="135" y="3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7" name="Freeform 110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/>
        </xdr:cNvSpPr>
      </xdr:nvSpPr>
      <xdr:spPr bwMode="auto">
        <a:xfrm flipH="1" flipV="1">
          <a:off x="6124575" y="3152775"/>
          <a:ext cx="1666875" cy="342900"/>
        </a:xfrm>
        <a:custGeom>
          <a:avLst/>
          <a:gdLst>
            <a:gd name="T0" fmla="*/ 0 w 135"/>
            <a:gd name="T1" fmla="*/ 0 h 36"/>
            <a:gd name="T2" fmla="*/ 2147483647 w 135"/>
            <a:gd name="T3" fmla="*/ 0 h 36"/>
            <a:gd name="T4" fmla="*/ 2147483647 w 135"/>
            <a:gd name="T5" fmla="*/ 2147483647 h 36"/>
            <a:gd name="T6" fmla="*/ 2147483647 w 135"/>
            <a:gd name="T7" fmla="*/ 2147483647 h 36"/>
            <a:gd name="T8" fmla="*/ 0 60000 65536"/>
            <a:gd name="T9" fmla="*/ 0 60000 65536"/>
            <a:gd name="T10" fmla="*/ 0 60000 65536"/>
            <a:gd name="T11" fmla="*/ 0 60000 65536"/>
            <a:gd name="T12" fmla="*/ 0 w 135"/>
            <a:gd name="T13" fmla="*/ 0 h 36"/>
            <a:gd name="T14" fmla="*/ 135 w 135"/>
            <a:gd name="T15" fmla="*/ 36 h 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5" h="36">
              <a:moveTo>
                <a:pt x="0" y="0"/>
              </a:moveTo>
              <a:lnTo>
                <a:pt x="69" y="0"/>
              </a:lnTo>
              <a:lnTo>
                <a:pt x="69" y="36"/>
              </a:lnTo>
              <a:lnTo>
                <a:pt x="135" y="3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8" name="Line 11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 flipH="1">
          <a:off x="6124575" y="31527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295275</xdr:colOff>
      <xdr:row>11</xdr:row>
      <xdr:rowOff>0</xdr:rowOff>
    </xdr:to>
    <xdr:sp macro="" textlink="">
      <xdr:nvSpPr>
        <xdr:cNvPr id="19" name="Freeform 126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/>
        </xdr:cNvSpPr>
      </xdr:nvSpPr>
      <xdr:spPr bwMode="auto">
        <a:xfrm>
          <a:off x="685800" y="14382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20" name="Freeform 127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2</xdr:row>
      <xdr:rowOff>57150</xdr:rowOff>
    </xdr:from>
    <xdr:to>
      <xdr:col>7</xdr:col>
      <xdr:colOff>142875</xdr:colOff>
      <xdr:row>41</xdr:row>
      <xdr:rowOff>66675</xdr:rowOff>
    </xdr:to>
    <xdr:sp macro="" textlink="">
      <xdr:nvSpPr>
        <xdr:cNvPr id="21" name="Line 13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3743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</xdr:spPr>
    </xdr:sp>
    <xdr:clientData/>
  </xdr:twoCellAnchor>
  <xdr:twoCellAnchor>
    <xdr:from>
      <xdr:col>12</xdr:col>
      <xdr:colOff>666750</xdr:colOff>
      <xdr:row>2</xdr:row>
      <xdr:rowOff>57150</xdr:rowOff>
    </xdr:from>
    <xdr:to>
      <xdr:col>12</xdr:col>
      <xdr:colOff>666750</xdr:colOff>
      <xdr:row>41</xdr:row>
      <xdr:rowOff>66675</xdr:rowOff>
    </xdr:to>
    <xdr:sp macro="" textlink="">
      <xdr:nvSpPr>
        <xdr:cNvPr id="22" name="Line 13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6791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23" name="Freeform 139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/>
        </xdr:cNvSpPr>
      </xdr:nvSpPr>
      <xdr:spPr bwMode="auto">
        <a:xfrm>
          <a:off x="2743200" y="2638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4" name="Freeform 140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/>
        </xdr:cNvSpPr>
      </xdr:nvSpPr>
      <xdr:spPr bwMode="auto">
        <a:xfrm flipV="1">
          <a:off x="2743200" y="28098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25" name="Freeform 14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/>
        </xdr:cNvSpPr>
      </xdr:nvSpPr>
      <xdr:spPr bwMode="auto">
        <a:xfrm>
          <a:off x="2743200" y="3324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6" name="Freeform 142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/>
        </xdr:cNvSpPr>
      </xdr:nvSpPr>
      <xdr:spPr bwMode="auto">
        <a:xfrm flipV="1">
          <a:off x="2743200" y="34956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295275</xdr:colOff>
      <xdr:row>19</xdr:row>
      <xdr:rowOff>0</xdr:rowOff>
    </xdr:to>
    <xdr:sp macro="" textlink="">
      <xdr:nvSpPr>
        <xdr:cNvPr id="27" name="Freeform 143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/>
        </xdr:cNvSpPr>
      </xdr:nvSpPr>
      <xdr:spPr bwMode="auto">
        <a:xfrm>
          <a:off x="685800" y="28098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28" name="Freeform 144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/>
        </xdr:cNvSpPr>
      </xdr:nvSpPr>
      <xdr:spPr bwMode="auto">
        <a:xfrm>
          <a:off x="3600450" y="28194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8</xdr:col>
      <xdr:colOff>0</xdr:colOff>
      <xdr:row>19</xdr:row>
      <xdr:rowOff>9525</xdr:rowOff>
    </xdr:to>
    <xdr:sp macro="" textlink="">
      <xdr:nvSpPr>
        <xdr:cNvPr id="29" name="Freeform 145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/>
        </xdr:cNvSpPr>
      </xdr:nvSpPr>
      <xdr:spPr bwMode="auto">
        <a:xfrm flipV="1">
          <a:off x="3600450" y="31623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30" name="Freeform 154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295275</xdr:colOff>
      <xdr:row>38</xdr:row>
      <xdr:rowOff>0</xdr:rowOff>
    </xdr:to>
    <xdr:sp macro="" textlink="">
      <xdr:nvSpPr>
        <xdr:cNvPr id="31" name="Freeform 159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/>
        </xdr:cNvSpPr>
      </xdr:nvSpPr>
      <xdr:spPr bwMode="auto">
        <a:xfrm>
          <a:off x="685800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9525</xdr:rowOff>
    </xdr:from>
    <xdr:to>
      <xdr:col>9</xdr:col>
      <xdr:colOff>0</xdr:colOff>
      <xdr:row>39</xdr:row>
      <xdr:rowOff>0</xdr:rowOff>
    </xdr:to>
    <xdr:grpSp>
      <xdr:nvGrpSpPr>
        <xdr:cNvPr id="32" name="Group 162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GrpSpPr>
          <a:grpSpLocks/>
        </xdr:cNvGrpSpPr>
      </xdr:nvGrpSpPr>
      <xdr:grpSpPr bwMode="auto">
        <a:xfrm>
          <a:off x="2769054" y="4003221"/>
          <a:ext cx="2095500" cy="2881993"/>
          <a:chOff x="288" y="422"/>
          <a:chExt cx="220" cy="305"/>
        </a:xfrm>
      </xdr:grpSpPr>
      <xdr:sp macro="" textlink="">
        <xdr:nvSpPr>
          <xdr:cNvPr id="33" name="Line 55"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508" y="422"/>
            <a:ext cx="0" cy="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Freeform 146"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>
            <a:spLocks/>
          </xdr:cNvSpPr>
        </xdr:nvSpPr>
        <xdr:spPr bwMode="auto">
          <a:xfrm>
            <a:off x="288" y="47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Freeform 147"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>
            <a:spLocks/>
          </xdr:cNvSpPr>
        </xdr:nvSpPr>
        <xdr:spPr bwMode="auto">
          <a:xfrm flipV="1">
            <a:off x="288" y="493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Freeform 148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>
            <a:spLocks/>
          </xdr:cNvSpPr>
        </xdr:nvSpPr>
        <xdr:spPr bwMode="auto">
          <a:xfrm>
            <a:off x="288" y="54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149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>
            <a:spLocks/>
          </xdr:cNvSpPr>
        </xdr:nvSpPr>
        <xdr:spPr bwMode="auto">
          <a:xfrm flipV="1">
            <a:off x="288" y="56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" name="Freeform 150"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>
            <a:spLocks/>
          </xdr:cNvSpPr>
        </xdr:nvSpPr>
        <xdr:spPr bwMode="auto">
          <a:xfrm>
            <a:off x="378" y="493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Freeform 151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>
            <a:spLocks/>
          </xdr:cNvSpPr>
        </xdr:nvSpPr>
        <xdr:spPr bwMode="auto">
          <a:xfrm flipV="1">
            <a:off x="378" y="529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0" name="Freeform 152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>
            <a:spLocks/>
          </xdr:cNvSpPr>
        </xdr:nvSpPr>
        <xdr:spPr bwMode="auto">
          <a:xfrm>
            <a:off x="463" y="529"/>
            <a:ext cx="45" cy="72"/>
          </a:xfrm>
          <a:custGeom>
            <a:avLst/>
            <a:gdLst>
              <a:gd name="T0" fmla="*/ 0 w 45"/>
              <a:gd name="T1" fmla="*/ 0 h 54"/>
              <a:gd name="T2" fmla="*/ 0 w 45"/>
              <a:gd name="T3" fmla="*/ 228 h 54"/>
              <a:gd name="T4" fmla="*/ 45 w 45"/>
              <a:gd name="T5" fmla="*/ 228 h 54"/>
              <a:gd name="T6" fmla="*/ 0 60000 65536"/>
              <a:gd name="T7" fmla="*/ 0 60000 65536"/>
              <a:gd name="T8" fmla="*/ 0 60000 65536"/>
              <a:gd name="T9" fmla="*/ 0 w 45"/>
              <a:gd name="T10" fmla="*/ 0 h 54"/>
              <a:gd name="T11" fmla="*/ 45 w 45"/>
              <a:gd name="T12" fmla="*/ 54 h 5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54">
                <a:moveTo>
                  <a:pt x="0" y="0"/>
                </a:moveTo>
                <a:lnTo>
                  <a:pt x="0" y="54"/>
                </a:lnTo>
                <a:lnTo>
                  <a:pt x="45" y="54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Freeform 153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>
            <a:spLocks/>
          </xdr:cNvSpPr>
        </xdr:nvSpPr>
        <xdr:spPr bwMode="auto">
          <a:xfrm>
            <a:off x="463" y="601"/>
            <a:ext cx="45" cy="72"/>
          </a:xfrm>
          <a:custGeom>
            <a:avLst/>
            <a:gdLst>
              <a:gd name="T0" fmla="*/ 0 w 45"/>
              <a:gd name="T1" fmla="*/ 72 h 72"/>
              <a:gd name="T2" fmla="*/ 0 w 45"/>
              <a:gd name="T3" fmla="*/ 0 h 72"/>
              <a:gd name="T4" fmla="*/ 45 w 45"/>
              <a:gd name="T5" fmla="*/ 0 h 72"/>
              <a:gd name="T6" fmla="*/ 0 60000 65536"/>
              <a:gd name="T7" fmla="*/ 0 60000 65536"/>
              <a:gd name="T8" fmla="*/ 0 60000 65536"/>
              <a:gd name="T9" fmla="*/ 0 w 45"/>
              <a:gd name="T10" fmla="*/ 0 h 72"/>
              <a:gd name="T11" fmla="*/ 45 w 45"/>
              <a:gd name="T12" fmla="*/ 72 h 7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72">
                <a:moveTo>
                  <a:pt x="0" y="72"/>
                </a:moveTo>
                <a:lnTo>
                  <a:pt x="0" y="0"/>
                </a:lnTo>
                <a:lnTo>
                  <a:pt x="45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Freeform 155"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>
            <a:spLocks/>
          </xdr:cNvSpPr>
        </xdr:nvSpPr>
        <xdr:spPr bwMode="auto">
          <a:xfrm>
            <a:off x="288" y="61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" name="Freeform 156">
            <a:extLst>
              <a:ext uri="{FF2B5EF4-FFF2-40B4-BE49-F238E27FC236}">
                <a16:creationId xmlns:a16="http://schemas.microsoft.com/office/drawing/2014/main" id="{00000000-0008-0000-0700-00002B000000}"/>
              </a:ext>
            </a:extLst>
          </xdr:cNvPr>
          <xdr:cNvSpPr>
            <a:spLocks/>
          </xdr:cNvSpPr>
        </xdr:nvSpPr>
        <xdr:spPr bwMode="auto">
          <a:xfrm flipV="1">
            <a:off x="288" y="63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" name="Freeform 157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>
            <a:spLocks/>
          </xdr:cNvSpPr>
        </xdr:nvSpPr>
        <xdr:spPr bwMode="auto">
          <a:xfrm>
            <a:off x="288" y="691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Freeform 158"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>
            <a:spLocks/>
          </xdr:cNvSpPr>
        </xdr:nvSpPr>
        <xdr:spPr bwMode="auto">
          <a:xfrm flipV="1">
            <a:off x="288" y="70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160">
            <a:extLst>
              <a:ext uri="{FF2B5EF4-FFF2-40B4-BE49-F238E27FC236}">
                <a16:creationId xmlns:a16="http://schemas.microsoft.com/office/drawing/2014/main" id="{00000000-0008-0000-0700-00002E000000}"/>
              </a:ext>
            </a:extLst>
          </xdr:cNvPr>
          <xdr:cNvSpPr>
            <a:spLocks/>
          </xdr:cNvSpPr>
        </xdr:nvSpPr>
        <xdr:spPr bwMode="auto">
          <a:xfrm>
            <a:off x="378" y="638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Freeform 161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>
            <a:spLocks/>
          </xdr:cNvSpPr>
        </xdr:nvSpPr>
        <xdr:spPr bwMode="auto">
          <a:xfrm flipV="1">
            <a:off x="378" y="674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32 h 37"/>
              <a:gd name="T4" fmla="*/ 1084 w 45"/>
              <a:gd name="T5" fmla="*/ 32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22</xdr:row>
      <xdr:rowOff>9525</xdr:rowOff>
    </xdr:from>
    <xdr:to>
      <xdr:col>11</xdr:col>
      <xdr:colOff>0</xdr:colOff>
      <xdr:row>31</xdr:row>
      <xdr:rowOff>161925</xdr:rowOff>
    </xdr:to>
    <xdr:sp macro="" textlink="">
      <xdr:nvSpPr>
        <xdr:cNvPr id="48" name="Line 164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ShapeType="1"/>
        </xdr:cNvSpPr>
      </xdr:nvSpPr>
      <xdr:spPr bwMode="auto">
        <a:xfrm flipH="1">
          <a:off x="5695950" y="4019550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428624</xdr:colOff>
      <xdr:row>26</xdr:row>
      <xdr:rowOff>161925</xdr:rowOff>
    </xdr:from>
    <xdr:to>
      <xdr:col>11</xdr:col>
      <xdr:colOff>428624</xdr:colOff>
      <xdr:row>32</xdr:row>
      <xdr:rowOff>0</xdr:rowOff>
    </xdr:to>
    <xdr:sp macro="" textlink="">
      <xdr:nvSpPr>
        <xdr:cNvPr id="55" name="Freeform 17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/>
        </xdr:cNvSpPr>
      </xdr:nvSpPr>
      <xdr:spPr bwMode="auto">
        <a:xfrm flipH="1">
          <a:off x="5714999" y="4867275"/>
          <a:ext cx="428625" cy="866775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419098</xdr:colOff>
      <xdr:row>32</xdr:row>
      <xdr:rowOff>9525</xdr:rowOff>
    </xdr:from>
    <xdr:to>
      <xdr:col>12</xdr:col>
      <xdr:colOff>9524</xdr:colOff>
      <xdr:row>37</xdr:row>
      <xdr:rowOff>161925</xdr:rowOff>
    </xdr:to>
    <xdr:sp macro="" textlink="">
      <xdr:nvSpPr>
        <xdr:cNvPr id="56" name="Freeform 172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/>
        </xdr:cNvSpPr>
      </xdr:nvSpPr>
      <xdr:spPr bwMode="auto">
        <a:xfrm flipH="1">
          <a:off x="5705473" y="5743575"/>
          <a:ext cx="447676" cy="100965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8</xdr:row>
      <xdr:rowOff>0</xdr:rowOff>
    </xdr:from>
    <xdr:to>
      <xdr:col>15</xdr:col>
      <xdr:colOff>19050</xdr:colOff>
      <xdr:row>8</xdr:row>
      <xdr:rowOff>0</xdr:rowOff>
    </xdr:to>
    <xdr:sp macro="" textlink="">
      <xdr:nvSpPr>
        <xdr:cNvPr id="85" name="Line 111">
          <a:extLst>
            <a:ext uri="{FF2B5EF4-FFF2-40B4-BE49-F238E27FC236}">
              <a16:creationId xmlns:a16="http://schemas.microsoft.com/office/drawing/2014/main" id="{ACC25413-E6ED-40B5-A382-986A735EA8E3}"/>
            </a:ext>
          </a:extLst>
        </xdr:cNvPr>
        <xdr:cNvSpPr>
          <a:spLocks noChangeShapeType="1"/>
        </xdr:cNvSpPr>
      </xdr:nvSpPr>
      <xdr:spPr bwMode="auto">
        <a:xfrm flipH="1">
          <a:off x="6162675" y="161925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419100</xdr:colOff>
      <xdr:row>6</xdr:row>
      <xdr:rowOff>0</xdr:rowOff>
    </xdr:from>
    <xdr:to>
      <xdr:col>14</xdr:col>
      <xdr:colOff>419100</xdr:colOff>
      <xdr:row>10</xdr:row>
      <xdr:rowOff>0</xdr:rowOff>
    </xdr:to>
    <xdr:grpSp>
      <xdr:nvGrpSpPr>
        <xdr:cNvPr id="87" name="グループ化 86">
          <a:extLst>
            <a:ext uri="{FF2B5EF4-FFF2-40B4-BE49-F238E27FC236}">
              <a16:creationId xmlns:a16="http://schemas.microsoft.com/office/drawing/2014/main" id="{A902DCBF-2074-492C-BCCD-35E525974081}"/>
            </a:ext>
          </a:extLst>
        </xdr:cNvPr>
        <xdr:cNvGrpSpPr/>
      </xdr:nvGrpSpPr>
      <xdr:grpSpPr>
        <a:xfrm>
          <a:off x="6140904" y="1272268"/>
          <a:ext cx="1666875" cy="680357"/>
          <a:chOff x="6134100" y="1276350"/>
          <a:chExt cx="1666875" cy="685800"/>
        </a:xfrm>
      </xdr:grpSpPr>
      <xdr:sp macro="" textlink="">
        <xdr:nvSpPr>
          <xdr:cNvPr id="84" name="Freeform 109">
            <a:extLst>
              <a:ext uri="{FF2B5EF4-FFF2-40B4-BE49-F238E27FC236}">
                <a16:creationId xmlns:a16="http://schemas.microsoft.com/office/drawing/2014/main" id="{126DCB06-CC26-44D5-802E-5D7EF6043025}"/>
              </a:ext>
            </a:extLst>
          </xdr:cNvPr>
          <xdr:cNvSpPr>
            <a:spLocks/>
          </xdr:cNvSpPr>
        </xdr:nvSpPr>
        <xdr:spPr bwMode="auto">
          <a:xfrm flipH="1">
            <a:off x="6134100" y="1276350"/>
            <a:ext cx="1666875" cy="342900"/>
          </a:xfrm>
          <a:custGeom>
            <a:avLst/>
            <a:gdLst>
              <a:gd name="T0" fmla="*/ 0 w 135"/>
              <a:gd name="T1" fmla="*/ 0 h 36"/>
              <a:gd name="T2" fmla="*/ 2147483647 w 135"/>
              <a:gd name="T3" fmla="*/ 0 h 36"/>
              <a:gd name="T4" fmla="*/ 2147483647 w 135"/>
              <a:gd name="T5" fmla="*/ 2147483647 h 36"/>
              <a:gd name="T6" fmla="*/ 2147483647 w 135"/>
              <a:gd name="T7" fmla="*/ 2147483647 h 36"/>
              <a:gd name="T8" fmla="*/ 0 60000 65536"/>
              <a:gd name="T9" fmla="*/ 0 60000 65536"/>
              <a:gd name="T10" fmla="*/ 0 60000 65536"/>
              <a:gd name="T11" fmla="*/ 0 60000 65536"/>
              <a:gd name="T12" fmla="*/ 0 w 135"/>
              <a:gd name="T13" fmla="*/ 0 h 36"/>
              <a:gd name="T14" fmla="*/ 135 w 135"/>
              <a:gd name="T15" fmla="*/ 36 h 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5" h="36">
                <a:moveTo>
                  <a:pt x="0" y="0"/>
                </a:moveTo>
                <a:lnTo>
                  <a:pt x="69" y="0"/>
                </a:lnTo>
                <a:lnTo>
                  <a:pt x="69" y="36"/>
                </a:lnTo>
                <a:lnTo>
                  <a:pt x="135" y="36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Freeform 110">
            <a:extLst>
              <a:ext uri="{FF2B5EF4-FFF2-40B4-BE49-F238E27FC236}">
                <a16:creationId xmlns:a16="http://schemas.microsoft.com/office/drawing/2014/main" id="{1DD7F12C-A0C2-44A5-A37D-19F656DA5818}"/>
              </a:ext>
            </a:extLst>
          </xdr:cNvPr>
          <xdr:cNvSpPr>
            <a:spLocks/>
          </xdr:cNvSpPr>
        </xdr:nvSpPr>
        <xdr:spPr bwMode="auto">
          <a:xfrm flipH="1" flipV="1">
            <a:off x="6134100" y="1619250"/>
            <a:ext cx="1666875" cy="342900"/>
          </a:xfrm>
          <a:custGeom>
            <a:avLst/>
            <a:gdLst>
              <a:gd name="T0" fmla="*/ 0 w 135"/>
              <a:gd name="T1" fmla="*/ 0 h 36"/>
              <a:gd name="T2" fmla="*/ 2147483647 w 135"/>
              <a:gd name="T3" fmla="*/ 0 h 36"/>
              <a:gd name="T4" fmla="*/ 2147483647 w 135"/>
              <a:gd name="T5" fmla="*/ 2147483647 h 36"/>
              <a:gd name="T6" fmla="*/ 2147483647 w 135"/>
              <a:gd name="T7" fmla="*/ 2147483647 h 36"/>
              <a:gd name="T8" fmla="*/ 0 60000 65536"/>
              <a:gd name="T9" fmla="*/ 0 60000 65536"/>
              <a:gd name="T10" fmla="*/ 0 60000 65536"/>
              <a:gd name="T11" fmla="*/ 0 60000 65536"/>
              <a:gd name="T12" fmla="*/ 0 w 135"/>
              <a:gd name="T13" fmla="*/ 0 h 36"/>
              <a:gd name="T14" fmla="*/ 135 w 135"/>
              <a:gd name="T15" fmla="*/ 36 h 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5" h="36">
                <a:moveTo>
                  <a:pt x="0" y="0"/>
                </a:moveTo>
                <a:lnTo>
                  <a:pt x="69" y="0"/>
                </a:lnTo>
                <a:lnTo>
                  <a:pt x="69" y="36"/>
                </a:lnTo>
                <a:lnTo>
                  <a:pt x="135" y="36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0</xdr:colOff>
      <xdr:row>24</xdr:row>
      <xdr:rowOff>161925</xdr:rowOff>
    </xdr:from>
    <xdr:to>
      <xdr:col>15</xdr:col>
      <xdr:colOff>0</xdr:colOff>
      <xdr:row>28</xdr:row>
      <xdr:rowOff>161925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41C60697-B366-48C8-8A1B-8B514A5A50F4}"/>
            </a:ext>
          </a:extLst>
        </xdr:cNvPr>
        <xdr:cNvGrpSpPr/>
      </xdr:nvGrpSpPr>
      <xdr:grpSpPr>
        <a:xfrm>
          <a:off x="6150429" y="4495800"/>
          <a:ext cx="1666875" cy="680357"/>
          <a:chOff x="6134100" y="1276350"/>
          <a:chExt cx="1666875" cy="685800"/>
        </a:xfrm>
      </xdr:grpSpPr>
      <xdr:sp macro="" textlink="">
        <xdr:nvSpPr>
          <xdr:cNvPr id="89" name="Freeform 109">
            <a:extLst>
              <a:ext uri="{FF2B5EF4-FFF2-40B4-BE49-F238E27FC236}">
                <a16:creationId xmlns:a16="http://schemas.microsoft.com/office/drawing/2014/main" id="{8E827C31-A63E-40DF-BD8C-84461A572953}"/>
              </a:ext>
            </a:extLst>
          </xdr:cNvPr>
          <xdr:cNvSpPr>
            <a:spLocks/>
          </xdr:cNvSpPr>
        </xdr:nvSpPr>
        <xdr:spPr bwMode="auto">
          <a:xfrm flipH="1">
            <a:off x="6134100" y="1276350"/>
            <a:ext cx="1666875" cy="342900"/>
          </a:xfrm>
          <a:custGeom>
            <a:avLst/>
            <a:gdLst>
              <a:gd name="T0" fmla="*/ 0 w 135"/>
              <a:gd name="T1" fmla="*/ 0 h 36"/>
              <a:gd name="T2" fmla="*/ 2147483647 w 135"/>
              <a:gd name="T3" fmla="*/ 0 h 36"/>
              <a:gd name="T4" fmla="*/ 2147483647 w 135"/>
              <a:gd name="T5" fmla="*/ 2147483647 h 36"/>
              <a:gd name="T6" fmla="*/ 2147483647 w 135"/>
              <a:gd name="T7" fmla="*/ 2147483647 h 36"/>
              <a:gd name="T8" fmla="*/ 0 60000 65536"/>
              <a:gd name="T9" fmla="*/ 0 60000 65536"/>
              <a:gd name="T10" fmla="*/ 0 60000 65536"/>
              <a:gd name="T11" fmla="*/ 0 60000 65536"/>
              <a:gd name="T12" fmla="*/ 0 w 135"/>
              <a:gd name="T13" fmla="*/ 0 h 36"/>
              <a:gd name="T14" fmla="*/ 135 w 135"/>
              <a:gd name="T15" fmla="*/ 36 h 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5" h="36">
                <a:moveTo>
                  <a:pt x="0" y="0"/>
                </a:moveTo>
                <a:lnTo>
                  <a:pt x="69" y="0"/>
                </a:lnTo>
                <a:lnTo>
                  <a:pt x="69" y="36"/>
                </a:lnTo>
                <a:lnTo>
                  <a:pt x="135" y="36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0" name="Freeform 110">
            <a:extLst>
              <a:ext uri="{FF2B5EF4-FFF2-40B4-BE49-F238E27FC236}">
                <a16:creationId xmlns:a16="http://schemas.microsoft.com/office/drawing/2014/main" id="{2231A582-1DFE-40C5-A6AD-AF3594446564}"/>
              </a:ext>
            </a:extLst>
          </xdr:cNvPr>
          <xdr:cNvSpPr>
            <a:spLocks/>
          </xdr:cNvSpPr>
        </xdr:nvSpPr>
        <xdr:spPr bwMode="auto">
          <a:xfrm flipH="1" flipV="1">
            <a:off x="6134100" y="1619250"/>
            <a:ext cx="1666875" cy="342900"/>
          </a:xfrm>
          <a:custGeom>
            <a:avLst/>
            <a:gdLst>
              <a:gd name="T0" fmla="*/ 0 w 135"/>
              <a:gd name="T1" fmla="*/ 0 h 36"/>
              <a:gd name="T2" fmla="*/ 2147483647 w 135"/>
              <a:gd name="T3" fmla="*/ 0 h 36"/>
              <a:gd name="T4" fmla="*/ 2147483647 w 135"/>
              <a:gd name="T5" fmla="*/ 2147483647 h 36"/>
              <a:gd name="T6" fmla="*/ 2147483647 w 135"/>
              <a:gd name="T7" fmla="*/ 2147483647 h 36"/>
              <a:gd name="T8" fmla="*/ 0 60000 65536"/>
              <a:gd name="T9" fmla="*/ 0 60000 65536"/>
              <a:gd name="T10" fmla="*/ 0 60000 65536"/>
              <a:gd name="T11" fmla="*/ 0 60000 65536"/>
              <a:gd name="T12" fmla="*/ 0 w 135"/>
              <a:gd name="T13" fmla="*/ 0 h 36"/>
              <a:gd name="T14" fmla="*/ 135 w 135"/>
              <a:gd name="T15" fmla="*/ 36 h 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5" h="36">
                <a:moveTo>
                  <a:pt x="0" y="0"/>
                </a:moveTo>
                <a:lnTo>
                  <a:pt x="69" y="0"/>
                </a:lnTo>
                <a:lnTo>
                  <a:pt x="69" y="36"/>
                </a:lnTo>
                <a:lnTo>
                  <a:pt x="135" y="36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9525</xdr:colOff>
      <xdr:row>26</xdr:row>
      <xdr:rowOff>161925</xdr:rowOff>
    </xdr:from>
    <xdr:to>
      <xdr:col>15</xdr:col>
      <xdr:colOff>9525</xdr:colOff>
      <xdr:row>26</xdr:row>
      <xdr:rowOff>161925</xdr:rowOff>
    </xdr:to>
    <xdr:sp macro="" textlink="">
      <xdr:nvSpPr>
        <xdr:cNvPr id="91" name="Line 111">
          <a:extLst>
            <a:ext uri="{FF2B5EF4-FFF2-40B4-BE49-F238E27FC236}">
              <a16:creationId xmlns:a16="http://schemas.microsoft.com/office/drawing/2014/main" id="{EC3593B9-AC04-4D4C-81E6-F81710BBD9F1}"/>
            </a:ext>
          </a:extLst>
        </xdr:cNvPr>
        <xdr:cNvSpPr>
          <a:spLocks noChangeShapeType="1"/>
        </xdr:cNvSpPr>
      </xdr:nvSpPr>
      <xdr:spPr bwMode="auto">
        <a:xfrm flipH="1">
          <a:off x="6153150" y="48672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800100</xdr:colOff>
      <xdr:row>35</xdr:row>
      <xdr:rowOff>9525</xdr:rowOff>
    </xdr:from>
    <xdr:to>
      <xdr:col>14</xdr:col>
      <xdr:colOff>419100</xdr:colOff>
      <xdr:row>36</xdr:row>
      <xdr:rowOff>9525</xdr:rowOff>
    </xdr:to>
    <xdr:sp macro="" textlink="">
      <xdr:nvSpPr>
        <xdr:cNvPr id="63" name="Freeform 51">
          <a:extLst>
            <a:ext uri="{FF2B5EF4-FFF2-40B4-BE49-F238E27FC236}">
              <a16:creationId xmlns:a16="http://schemas.microsoft.com/office/drawing/2014/main" id="{F0F3BDBE-7493-4D1C-A80D-98EFBB9FCE31}"/>
            </a:ext>
          </a:extLst>
        </xdr:cNvPr>
        <xdr:cNvSpPr>
          <a:spLocks/>
        </xdr:cNvSpPr>
      </xdr:nvSpPr>
      <xdr:spPr bwMode="auto">
        <a:xfrm flipH="1">
          <a:off x="6943725" y="62579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9525</xdr:rowOff>
    </xdr:from>
    <xdr:to>
      <xdr:col>15</xdr:col>
      <xdr:colOff>0</xdr:colOff>
      <xdr:row>41</xdr:row>
      <xdr:rowOff>9525</xdr:rowOff>
    </xdr:to>
    <xdr:sp macro="" textlink="">
      <xdr:nvSpPr>
        <xdr:cNvPr id="64" name="Freeform 52">
          <a:extLst>
            <a:ext uri="{FF2B5EF4-FFF2-40B4-BE49-F238E27FC236}">
              <a16:creationId xmlns:a16="http://schemas.microsoft.com/office/drawing/2014/main" id="{C5C48A2A-7085-4600-8E1B-40C6BDE4FE5D}"/>
            </a:ext>
          </a:extLst>
        </xdr:cNvPr>
        <xdr:cNvSpPr>
          <a:spLocks/>
        </xdr:cNvSpPr>
      </xdr:nvSpPr>
      <xdr:spPr bwMode="auto">
        <a:xfrm flipH="1" flipV="1">
          <a:off x="6953250" y="71151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800100</xdr:colOff>
      <xdr:row>36</xdr:row>
      <xdr:rowOff>9525</xdr:rowOff>
    </xdr:from>
    <xdr:to>
      <xdr:col>14</xdr:col>
      <xdr:colOff>419100</xdr:colOff>
      <xdr:row>37</xdr:row>
      <xdr:rowOff>9525</xdr:rowOff>
    </xdr:to>
    <xdr:sp macro="" textlink="">
      <xdr:nvSpPr>
        <xdr:cNvPr id="65" name="Freeform 52">
          <a:extLst>
            <a:ext uri="{FF2B5EF4-FFF2-40B4-BE49-F238E27FC236}">
              <a16:creationId xmlns:a16="http://schemas.microsoft.com/office/drawing/2014/main" id="{C602A88E-690D-4AE2-9760-5F09004329C7}"/>
            </a:ext>
          </a:extLst>
        </xdr:cNvPr>
        <xdr:cNvSpPr>
          <a:spLocks/>
        </xdr:cNvSpPr>
      </xdr:nvSpPr>
      <xdr:spPr bwMode="auto">
        <a:xfrm flipH="1" flipV="1">
          <a:off x="6943725" y="64293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39</xdr:row>
      <xdr:rowOff>9525</xdr:rowOff>
    </xdr:from>
    <xdr:to>
      <xdr:col>15</xdr:col>
      <xdr:colOff>0</xdr:colOff>
      <xdr:row>40</xdr:row>
      <xdr:rowOff>9525</xdr:rowOff>
    </xdr:to>
    <xdr:sp macro="" textlink="">
      <xdr:nvSpPr>
        <xdr:cNvPr id="66" name="Freeform 51">
          <a:extLst>
            <a:ext uri="{FF2B5EF4-FFF2-40B4-BE49-F238E27FC236}">
              <a16:creationId xmlns:a16="http://schemas.microsoft.com/office/drawing/2014/main" id="{1DC2FACF-E403-424A-82D5-0C0026413D35}"/>
            </a:ext>
          </a:extLst>
        </xdr:cNvPr>
        <xdr:cNvSpPr>
          <a:spLocks/>
        </xdr:cNvSpPr>
      </xdr:nvSpPr>
      <xdr:spPr bwMode="auto">
        <a:xfrm flipH="1">
          <a:off x="6953250" y="69437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9525</xdr:rowOff>
    </xdr:from>
    <xdr:to>
      <xdr:col>13</xdr:col>
      <xdr:colOff>0</xdr:colOff>
      <xdr:row>38</xdr:row>
      <xdr:rowOff>9525</xdr:rowOff>
    </xdr:to>
    <xdr:sp macro="" textlink="">
      <xdr:nvSpPr>
        <xdr:cNvPr id="67" name="Freeform 177">
          <a:extLst>
            <a:ext uri="{FF2B5EF4-FFF2-40B4-BE49-F238E27FC236}">
              <a16:creationId xmlns:a16="http://schemas.microsoft.com/office/drawing/2014/main" id="{3173797E-536B-428F-86BA-6BE74C8ED8B7}"/>
            </a:ext>
          </a:extLst>
        </xdr:cNvPr>
        <xdr:cNvSpPr>
          <a:spLocks/>
        </xdr:cNvSpPr>
      </xdr:nvSpPr>
      <xdr:spPr bwMode="auto">
        <a:xfrm flipH="1">
          <a:off x="6143625" y="64293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9525</xdr:rowOff>
    </xdr:from>
    <xdr:to>
      <xdr:col>13</xdr:col>
      <xdr:colOff>0</xdr:colOff>
      <xdr:row>40</xdr:row>
      <xdr:rowOff>9525</xdr:rowOff>
    </xdr:to>
    <xdr:sp macro="" textlink="">
      <xdr:nvSpPr>
        <xdr:cNvPr id="68" name="Freeform 178">
          <a:extLst>
            <a:ext uri="{FF2B5EF4-FFF2-40B4-BE49-F238E27FC236}">
              <a16:creationId xmlns:a16="http://schemas.microsoft.com/office/drawing/2014/main" id="{38FF2865-5B59-4580-93D7-842B78191403}"/>
            </a:ext>
          </a:extLst>
        </xdr:cNvPr>
        <xdr:cNvSpPr>
          <a:spLocks/>
        </xdr:cNvSpPr>
      </xdr:nvSpPr>
      <xdr:spPr bwMode="auto">
        <a:xfrm flipH="1" flipV="1">
          <a:off x="6143625" y="6772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390525</xdr:colOff>
      <xdr:row>36</xdr:row>
      <xdr:rowOff>0</xdr:rowOff>
    </xdr:from>
    <xdr:to>
      <xdr:col>18</xdr:col>
      <xdr:colOff>0</xdr:colOff>
      <xdr:row>40</xdr:row>
      <xdr:rowOff>0</xdr:rowOff>
    </xdr:to>
    <xdr:sp macro="" textlink="">
      <xdr:nvSpPr>
        <xdr:cNvPr id="69" name="Freeform 180">
          <a:extLst>
            <a:ext uri="{FF2B5EF4-FFF2-40B4-BE49-F238E27FC236}">
              <a16:creationId xmlns:a16="http://schemas.microsoft.com/office/drawing/2014/main" id="{A31B1982-1A50-4BA9-B215-6559F19B4157}"/>
            </a:ext>
          </a:extLst>
        </xdr:cNvPr>
        <xdr:cNvSpPr>
          <a:spLocks/>
        </xdr:cNvSpPr>
      </xdr:nvSpPr>
      <xdr:spPr bwMode="auto">
        <a:xfrm flipH="1">
          <a:off x="9572625" y="6419850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" name="Freeform 3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/>
        </xdr:cNvSpPr>
      </xdr:nvSpPr>
      <xdr:spPr bwMode="auto">
        <a:xfrm>
          <a:off x="2743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" name="Freeform 3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/>
        </xdr:cNvSpPr>
      </xdr:nvSpPr>
      <xdr:spPr bwMode="auto">
        <a:xfrm flipV="1">
          <a:off x="2743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4" name="Freeform 3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/>
        </xdr:cNvSpPr>
      </xdr:nvSpPr>
      <xdr:spPr bwMode="auto">
        <a:xfrm>
          <a:off x="2743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5" name="Freeform 3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/>
        </xdr:cNvSpPr>
      </xdr:nvSpPr>
      <xdr:spPr bwMode="auto">
        <a:xfrm flipV="1">
          <a:off x="2743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6" name="Freeform 38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/>
        </xdr:cNvSpPr>
      </xdr:nvSpPr>
      <xdr:spPr bwMode="auto">
        <a:xfrm>
          <a:off x="3600450" y="1438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7" name="Freeform 39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/>
        </xdr:cNvSpPr>
      </xdr:nvSpPr>
      <xdr:spPr bwMode="auto">
        <a:xfrm flipV="1">
          <a:off x="3600450" y="17811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8" name="Freeform 40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/>
        </xdr:cNvSpPr>
      </xdr:nvSpPr>
      <xdr:spPr bwMode="auto">
        <a:xfrm>
          <a:off x="4410075" y="1781175"/>
          <a:ext cx="428625" cy="68580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9" name="Freeform 4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/>
        </xdr:cNvSpPr>
      </xdr:nvSpPr>
      <xdr:spPr bwMode="auto">
        <a:xfrm>
          <a:off x="4410075" y="2466975"/>
          <a:ext cx="428625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22</xdr:row>
      <xdr:rowOff>9525</xdr:rowOff>
    </xdr:to>
    <xdr:sp macro="" textlink="">
      <xdr:nvSpPr>
        <xdr:cNvPr id="10" name="Line 54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ShapeType="1"/>
        </xdr:cNvSpPr>
      </xdr:nvSpPr>
      <xdr:spPr bwMode="auto">
        <a:xfrm>
          <a:off x="4838700" y="245745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22</xdr:row>
      <xdr:rowOff>9525</xdr:rowOff>
    </xdr:to>
    <xdr:sp macro="" textlink="">
      <xdr:nvSpPr>
        <xdr:cNvPr id="11" name="Line 7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ShapeType="1"/>
        </xdr:cNvSpPr>
      </xdr:nvSpPr>
      <xdr:spPr bwMode="auto">
        <a:xfrm flipH="1">
          <a:off x="5695950" y="2295525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9525</xdr:rowOff>
    </xdr:from>
    <xdr:to>
      <xdr:col>10</xdr:col>
      <xdr:colOff>0</xdr:colOff>
      <xdr:row>22</xdr:row>
      <xdr:rowOff>9525</xdr:rowOff>
    </xdr:to>
    <xdr:sp macro="" textlink="">
      <xdr:nvSpPr>
        <xdr:cNvPr id="12" name="Freeform 84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/>
        </xdr:cNvSpPr>
      </xdr:nvSpPr>
      <xdr:spPr bwMode="auto">
        <a:xfrm>
          <a:off x="4838700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11</xdr:col>
      <xdr:colOff>0</xdr:colOff>
      <xdr:row>22</xdr:row>
      <xdr:rowOff>9525</xdr:rowOff>
    </xdr:to>
    <xdr:sp macro="" textlink="">
      <xdr:nvSpPr>
        <xdr:cNvPr id="13" name="Freeform 85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/>
        </xdr:cNvSpPr>
      </xdr:nvSpPr>
      <xdr:spPr bwMode="auto">
        <a:xfrm flipH="1">
          <a:off x="5267325" y="3848100"/>
          <a:ext cx="428625" cy="171450"/>
        </a:xfrm>
        <a:custGeom>
          <a:avLst/>
          <a:gdLst>
            <a:gd name="T0" fmla="*/ 0 w 45"/>
            <a:gd name="T1" fmla="*/ 2147483647 h 36"/>
            <a:gd name="T2" fmla="*/ 2147483647 w 45"/>
            <a:gd name="T3" fmla="*/ 2147483647 h 36"/>
            <a:gd name="T4" fmla="*/ 2147483647 w 45"/>
            <a:gd name="T5" fmla="*/ 0 h 36"/>
            <a:gd name="T6" fmla="*/ 0 60000 65536"/>
            <a:gd name="T7" fmla="*/ 0 60000 65536"/>
            <a:gd name="T8" fmla="*/ 0 60000 65536"/>
            <a:gd name="T9" fmla="*/ 0 w 45"/>
            <a:gd name="T10" fmla="*/ 0 h 36"/>
            <a:gd name="T11" fmla="*/ 45 w 45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6">
              <a:moveTo>
                <a:pt x="0" y="36"/>
              </a:moveTo>
              <a:lnTo>
                <a:pt x="45" y="36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428625</xdr:colOff>
      <xdr:row>9</xdr:row>
      <xdr:rowOff>0</xdr:rowOff>
    </xdr:from>
    <xdr:to>
      <xdr:col>11</xdr:col>
      <xdr:colOff>428625</xdr:colOff>
      <xdr:row>12</xdr:row>
      <xdr:rowOff>0</xdr:rowOff>
    </xdr:to>
    <xdr:sp macro="" textlink="">
      <xdr:nvSpPr>
        <xdr:cNvPr id="14" name="Freeform 107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/>
        </xdr:cNvSpPr>
      </xdr:nvSpPr>
      <xdr:spPr bwMode="auto">
        <a:xfrm flipH="1">
          <a:off x="5695950" y="1781175"/>
          <a:ext cx="428625" cy="514350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5" name="Freeform 108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/>
        </xdr:cNvSpPr>
      </xdr:nvSpPr>
      <xdr:spPr bwMode="auto">
        <a:xfrm flipH="1">
          <a:off x="5695950" y="2295525"/>
          <a:ext cx="428625" cy="85725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295275</xdr:colOff>
      <xdr:row>11</xdr:row>
      <xdr:rowOff>0</xdr:rowOff>
    </xdr:to>
    <xdr:sp macro="" textlink="">
      <xdr:nvSpPr>
        <xdr:cNvPr id="19" name="Freeform 126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/>
        </xdr:cNvSpPr>
      </xdr:nvSpPr>
      <xdr:spPr bwMode="auto">
        <a:xfrm>
          <a:off x="685800" y="14382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20" name="Freeform 127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2</xdr:row>
      <xdr:rowOff>57150</xdr:rowOff>
    </xdr:from>
    <xdr:to>
      <xdr:col>7</xdr:col>
      <xdr:colOff>142875</xdr:colOff>
      <xdr:row>41</xdr:row>
      <xdr:rowOff>66675</xdr:rowOff>
    </xdr:to>
    <xdr:sp macro="" textlink="">
      <xdr:nvSpPr>
        <xdr:cNvPr id="21" name="Line 13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>
          <a:spLocks noChangeShapeType="1"/>
        </xdr:cNvSpPr>
      </xdr:nvSpPr>
      <xdr:spPr bwMode="auto">
        <a:xfrm>
          <a:off x="3743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666750</xdr:colOff>
      <xdr:row>2</xdr:row>
      <xdr:rowOff>57150</xdr:rowOff>
    </xdr:from>
    <xdr:to>
      <xdr:col>12</xdr:col>
      <xdr:colOff>666750</xdr:colOff>
      <xdr:row>41</xdr:row>
      <xdr:rowOff>66675</xdr:rowOff>
    </xdr:to>
    <xdr:sp macro="" textlink="">
      <xdr:nvSpPr>
        <xdr:cNvPr id="22" name="Line 132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>
          <a:spLocks noChangeShapeType="1"/>
        </xdr:cNvSpPr>
      </xdr:nvSpPr>
      <xdr:spPr bwMode="auto">
        <a:xfrm>
          <a:off x="6791325" y="590550"/>
          <a:ext cx="0" cy="674370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23" name="Freeform 139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>
          <a:spLocks/>
        </xdr:cNvSpPr>
      </xdr:nvSpPr>
      <xdr:spPr bwMode="auto">
        <a:xfrm>
          <a:off x="2743200" y="2638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4" name="Freeform 140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/>
        </xdr:cNvSpPr>
      </xdr:nvSpPr>
      <xdr:spPr bwMode="auto">
        <a:xfrm flipV="1">
          <a:off x="2743200" y="28098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25" name="Freeform 14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>
          <a:spLocks/>
        </xdr:cNvSpPr>
      </xdr:nvSpPr>
      <xdr:spPr bwMode="auto">
        <a:xfrm>
          <a:off x="2743200" y="3324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6" name="Freeform 142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/>
        </xdr:cNvSpPr>
      </xdr:nvSpPr>
      <xdr:spPr bwMode="auto">
        <a:xfrm flipV="1">
          <a:off x="2743200" y="34956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295275</xdr:colOff>
      <xdr:row>19</xdr:row>
      <xdr:rowOff>0</xdr:rowOff>
    </xdr:to>
    <xdr:sp macro="" textlink="">
      <xdr:nvSpPr>
        <xdr:cNvPr id="27" name="Freeform 143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/>
        </xdr:cNvSpPr>
      </xdr:nvSpPr>
      <xdr:spPr bwMode="auto">
        <a:xfrm>
          <a:off x="685800" y="28098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28" name="Freeform 14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>
          <a:spLocks/>
        </xdr:cNvSpPr>
      </xdr:nvSpPr>
      <xdr:spPr bwMode="auto">
        <a:xfrm>
          <a:off x="3600450" y="28194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8</xdr:col>
      <xdr:colOff>0</xdr:colOff>
      <xdr:row>19</xdr:row>
      <xdr:rowOff>9525</xdr:rowOff>
    </xdr:to>
    <xdr:sp macro="" textlink="">
      <xdr:nvSpPr>
        <xdr:cNvPr id="29" name="Freeform 14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>
          <a:spLocks/>
        </xdr:cNvSpPr>
      </xdr:nvSpPr>
      <xdr:spPr bwMode="auto">
        <a:xfrm flipV="1">
          <a:off x="3600450" y="316230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295275</xdr:colOff>
      <xdr:row>30</xdr:row>
      <xdr:rowOff>0</xdr:rowOff>
    </xdr:to>
    <xdr:sp macro="" textlink="">
      <xdr:nvSpPr>
        <xdr:cNvPr id="30" name="Freeform 154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/>
        </xdr:cNvSpPr>
      </xdr:nvSpPr>
      <xdr:spPr bwMode="auto">
        <a:xfrm>
          <a:off x="685800" y="46958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295275</xdr:colOff>
      <xdr:row>38</xdr:row>
      <xdr:rowOff>0</xdr:rowOff>
    </xdr:to>
    <xdr:sp macro="" textlink="">
      <xdr:nvSpPr>
        <xdr:cNvPr id="31" name="Freeform 159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>
          <a:spLocks/>
        </xdr:cNvSpPr>
      </xdr:nvSpPr>
      <xdr:spPr bwMode="auto">
        <a:xfrm>
          <a:off x="685800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9525</xdr:rowOff>
    </xdr:from>
    <xdr:to>
      <xdr:col>9</xdr:col>
      <xdr:colOff>0</xdr:colOff>
      <xdr:row>39</xdr:row>
      <xdr:rowOff>0</xdr:rowOff>
    </xdr:to>
    <xdr:grpSp>
      <xdr:nvGrpSpPr>
        <xdr:cNvPr id="32" name="Group 162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GrpSpPr>
          <a:grpSpLocks/>
        </xdr:cNvGrpSpPr>
      </xdr:nvGrpSpPr>
      <xdr:grpSpPr bwMode="auto">
        <a:xfrm>
          <a:off x="2769054" y="3989614"/>
          <a:ext cx="2095500" cy="2881993"/>
          <a:chOff x="288" y="422"/>
          <a:chExt cx="220" cy="305"/>
        </a:xfrm>
      </xdr:grpSpPr>
      <xdr:sp macro="" textlink="">
        <xdr:nvSpPr>
          <xdr:cNvPr id="33" name="Line 55"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508" y="422"/>
            <a:ext cx="0" cy="1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Freeform 146"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>
            <a:spLocks/>
          </xdr:cNvSpPr>
        </xdr:nvSpPr>
        <xdr:spPr bwMode="auto">
          <a:xfrm>
            <a:off x="288" y="47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Freeform 147"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>
            <a:spLocks/>
          </xdr:cNvSpPr>
        </xdr:nvSpPr>
        <xdr:spPr bwMode="auto">
          <a:xfrm flipV="1">
            <a:off x="288" y="493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Freeform 148"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>
            <a:spLocks/>
          </xdr:cNvSpPr>
        </xdr:nvSpPr>
        <xdr:spPr bwMode="auto">
          <a:xfrm>
            <a:off x="288" y="54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Freeform 149"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>
            <a:spLocks/>
          </xdr:cNvSpPr>
        </xdr:nvSpPr>
        <xdr:spPr bwMode="auto">
          <a:xfrm flipV="1">
            <a:off x="288" y="565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Freeform 150"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>
            <a:spLocks/>
          </xdr:cNvSpPr>
        </xdr:nvSpPr>
        <xdr:spPr bwMode="auto">
          <a:xfrm>
            <a:off x="378" y="493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24 h 37"/>
              <a:gd name="T4" fmla="*/ 175676 w 45"/>
              <a:gd name="T5" fmla="*/ 24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151"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>
            <a:spLocks/>
          </xdr:cNvSpPr>
        </xdr:nvSpPr>
        <xdr:spPr bwMode="auto">
          <a:xfrm flipV="1">
            <a:off x="378" y="529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24 h 37"/>
              <a:gd name="T4" fmla="*/ 175676 w 45"/>
              <a:gd name="T5" fmla="*/ 24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Freeform 152"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>
            <a:spLocks/>
          </xdr:cNvSpPr>
        </xdr:nvSpPr>
        <xdr:spPr bwMode="auto">
          <a:xfrm>
            <a:off x="463" y="529"/>
            <a:ext cx="45" cy="72"/>
          </a:xfrm>
          <a:custGeom>
            <a:avLst/>
            <a:gdLst>
              <a:gd name="T0" fmla="*/ 0 w 45"/>
              <a:gd name="T1" fmla="*/ 0 h 54"/>
              <a:gd name="T2" fmla="*/ 0 w 45"/>
              <a:gd name="T3" fmla="*/ 2276 h 54"/>
              <a:gd name="T4" fmla="*/ 45 w 45"/>
              <a:gd name="T5" fmla="*/ 2276 h 54"/>
              <a:gd name="T6" fmla="*/ 0 60000 65536"/>
              <a:gd name="T7" fmla="*/ 0 60000 65536"/>
              <a:gd name="T8" fmla="*/ 0 60000 65536"/>
              <a:gd name="T9" fmla="*/ 0 w 45"/>
              <a:gd name="T10" fmla="*/ 0 h 54"/>
              <a:gd name="T11" fmla="*/ 45 w 45"/>
              <a:gd name="T12" fmla="*/ 54 h 5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54">
                <a:moveTo>
                  <a:pt x="0" y="0"/>
                </a:moveTo>
                <a:lnTo>
                  <a:pt x="0" y="54"/>
                </a:lnTo>
                <a:lnTo>
                  <a:pt x="45" y="54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Freeform 153"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>
            <a:spLocks/>
          </xdr:cNvSpPr>
        </xdr:nvSpPr>
        <xdr:spPr bwMode="auto">
          <a:xfrm>
            <a:off x="463" y="601"/>
            <a:ext cx="45" cy="72"/>
          </a:xfrm>
          <a:custGeom>
            <a:avLst/>
            <a:gdLst>
              <a:gd name="T0" fmla="*/ 0 w 45"/>
              <a:gd name="T1" fmla="*/ 72 h 72"/>
              <a:gd name="T2" fmla="*/ 0 w 45"/>
              <a:gd name="T3" fmla="*/ 0 h 72"/>
              <a:gd name="T4" fmla="*/ 45 w 45"/>
              <a:gd name="T5" fmla="*/ 0 h 72"/>
              <a:gd name="T6" fmla="*/ 0 60000 65536"/>
              <a:gd name="T7" fmla="*/ 0 60000 65536"/>
              <a:gd name="T8" fmla="*/ 0 60000 65536"/>
              <a:gd name="T9" fmla="*/ 0 w 45"/>
              <a:gd name="T10" fmla="*/ 0 h 72"/>
              <a:gd name="T11" fmla="*/ 45 w 45"/>
              <a:gd name="T12" fmla="*/ 72 h 7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72">
                <a:moveTo>
                  <a:pt x="0" y="72"/>
                </a:moveTo>
                <a:lnTo>
                  <a:pt x="0" y="0"/>
                </a:lnTo>
                <a:lnTo>
                  <a:pt x="45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Freeform 155"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>
            <a:spLocks/>
          </xdr:cNvSpPr>
        </xdr:nvSpPr>
        <xdr:spPr bwMode="auto">
          <a:xfrm>
            <a:off x="288" y="61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reeform 156"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>
            <a:spLocks/>
          </xdr:cNvSpPr>
        </xdr:nvSpPr>
        <xdr:spPr bwMode="auto">
          <a:xfrm flipV="1">
            <a:off x="288" y="637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Freeform 157"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>
            <a:spLocks/>
          </xdr:cNvSpPr>
        </xdr:nvSpPr>
        <xdr:spPr bwMode="auto">
          <a:xfrm>
            <a:off x="288" y="691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Freeform 158"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>
            <a:spLocks/>
          </xdr:cNvSpPr>
        </xdr:nvSpPr>
        <xdr:spPr bwMode="auto">
          <a:xfrm flipV="1">
            <a:off x="288" y="709"/>
            <a:ext cx="90" cy="18"/>
          </a:xfrm>
          <a:custGeom>
            <a:avLst/>
            <a:gdLst>
              <a:gd name="T0" fmla="*/ 0 w 90"/>
              <a:gd name="T1" fmla="*/ 0 h 18"/>
              <a:gd name="T2" fmla="*/ 45 w 90"/>
              <a:gd name="T3" fmla="*/ 0 h 18"/>
              <a:gd name="T4" fmla="*/ 45 w 90"/>
              <a:gd name="T5" fmla="*/ 18 h 18"/>
              <a:gd name="T6" fmla="*/ 90 w 90"/>
              <a:gd name="T7" fmla="*/ 18 h 18"/>
              <a:gd name="T8" fmla="*/ 0 60000 65536"/>
              <a:gd name="T9" fmla="*/ 0 60000 65536"/>
              <a:gd name="T10" fmla="*/ 0 60000 65536"/>
              <a:gd name="T11" fmla="*/ 0 60000 65536"/>
              <a:gd name="T12" fmla="*/ 0 w 90"/>
              <a:gd name="T13" fmla="*/ 0 h 18"/>
              <a:gd name="T14" fmla="*/ 90 w 90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0" h="18">
                <a:moveTo>
                  <a:pt x="0" y="0"/>
                </a:moveTo>
                <a:lnTo>
                  <a:pt x="45" y="0"/>
                </a:lnTo>
                <a:lnTo>
                  <a:pt x="45" y="18"/>
                </a:lnTo>
                <a:lnTo>
                  <a:pt x="90" y="18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Freeform 160"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>
            <a:spLocks/>
          </xdr:cNvSpPr>
        </xdr:nvSpPr>
        <xdr:spPr bwMode="auto">
          <a:xfrm>
            <a:off x="378" y="638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24 h 37"/>
              <a:gd name="T4" fmla="*/ 175676 w 45"/>
              <a:gd name="T5" fmla="*/ 24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Freeform 161"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>
            <a:spLocks/>
          </xdr:cNvSpPr>
        </xdr:nvSpPr>
        <xdr:spPr bwMode="auto">
          <a:xfrm flipV="1">
            <a:off x="378" y="674"/>
            <a:ext cx="85" cy="36"/>
          </a:xfrm>
          <a:custGeom>
            <a:avLst/>
            <a:gdLst>
              <a:gd name="T0" fmla="*/ 0 w 45"/>
              <a:gd name="T1" fmla="*/ 0 h 37"/>
              <a:gd name="T2" fmla="*/ 0 w 45"/>
              <a:gd name="T3" fmla="*/ 24 h 37"/>
              <a:gd name="T4" fmla="*/ 175676 w 45"/>
              <a:gd name="T5" fmla="*/ 24 h 37"/>
              <a:gd name="T6" fmla="*/ 0 60000 65536"/>
              <a:gd name="T7" fmla="*/ 0 60000 65536"/>
              <a:gd name="T8" fmla="*/ 0 60000 65536"/>
              <a:gd name="T9" fmla="*/ 0 w 45"/>
              <a:gd name="T10" fmla="*/ 0 h 37"/>
              <a:gd name="T11" fmla="*/ 45 w 45"/>
              <a:gd name="T12" fmla="*/ 37 h 3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5" h="37">
                <a:moveTo>
                  <a:pt x="0" y="0"/>
                </a:moveTo>
                <a:lnTo>
                  <a:pt x="0" y="37"/>
                </a:lnTo>
                <a:lnTo>
                  <a:pt x="45" y="37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22</xdr:row>
      <xdr:rowOff>9525</xdr:rowOff>
    </xdr:from>
    <xdr:to>
      <xdr:col>11</xdr:col>
      <xdr:colOff>0</xdr:colOff>
      <xdr:row>31</xdr:row>
      <xdr:rowOff>161925</xdr:rowOff>
    </xdr:to>
    <xdr:sp macro="" textlink="">
      <xdr:nvSpPr>
        <xdr:cNvPr id="48" name="Line 164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>
          <a:spLocks noChangeShapeType="1"/>
        </xdr:cNvSpPr>
      </xdr:nvSpPr>
      <xdr:spPr bwMode="auto">
        <a:xfrm flipH="1">
          <a:off x="5695950" y="4019550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428625</xdr:colOff>
      <xdr:row>26</xdr:row>
      <xdr:rowOff>9525</xdr:rowOff>
    </xdr:from>
    <xdr:to>
      <xdr:col>11</xdr:col>
      <xdr:colOff>428625</xdr:colOff>
      <xdr:row>32</xdr:row>
      <xdr:rowOff>0</xdr:rowOff>
    </xdr:to>
    <xdr:sp macro="" textlink="">
      <xdr:nvSpPr>
        <xdr:cNvPr id="49" name="Freeform 17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>
          <a:spLocks/>
        </xdr:cNvSpPr>
      </xdr:nvSpPr>
      <xdr:spPr bwMode="auto">
        <a:xfrm flipH="1">
          <a:off x="5695950" y="4705350"/>
          <a:ext cx="428625" cy="1019175"/>
        </a:xfrm>
        <a:custGeom>
          <a:avLst/>
          <a:gdLst>
            <a:gd name="T0" fmla="*/ 0 w 45"/>
            <a:gd name="T1" fmla="*/ 0 h 54"/>
            <a:gd name="T2" fmla="*/ 0 w 45"/>
            <a:gd name="T3" fmla="*/ 2147483647 h 54"/>
            <a:gd name="T4" fmla="*/ 2147483647 w 45"/>
            <a:gd name="T5" fmla="*/ 2147483647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0"/>
              </a:moveTo>
              <a:lnTo>
                <a:pt x="0" y="54"/>
              </a:lnTo>
              <a:lnTo>
                <a:pt x="45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50" name="Freeform 172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>
          <a:spLocks/>
        </xdr:cNvSpPr>
      </xdr:nvSpPr>
      <xdr:spPr bwMode="auto">
        <a:xfrm flipH="1">
          <a:off x="5695950" y="5724525"/>
          <a:ext cx="428625" cy="685800"/>
        </a:xfrm>
        <a:custGeom>
          <a:avLst/>
          <a:gdLst>
            <a:gd name="T0" fmla="*/ 0 w 45"/>
            <a:gd name="T1" fmla="*/ 2147483647 h 72"/>
            <a:gd name="T2" fmla="*/ 0 w 45"/>
            <a:gd name="T3" fmla="*/ 0 h 72"/>
            <a:gd name="T4" fmla="*/ 2147483647 w 45"/>
            <a:gd name="T5" fmla="*/ 0 h 72"/>
            <a:gd name="T6" fmla="*/ 0 60000 65536"/>
            <a:gd name="T7" fmla="*/ 0 60000 65536"/>
            <a:gd name="T8" fmla="*/ 0 60000 65536"/>
            <a:gd name="T9" fmla="*/ 0 w 45"/>
            <a:gd name="T10" fmla="*/ 0 h 72"/>
            <a:gd name="T11" fmla="*/ 45 w 45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72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51" name="Freeform 173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52" name="Freeform 174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53" name="Freeform 175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>
          <a:spLocks/>
        </xdr:cNvSpPr>
      </xdr:nvSpPr>
      <xdr:spPr bwMode="auto">
        <a:xfrm flipH="1">
          <a:off x="6934200" y="65817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54" name="Freeform 176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>
          <a:spLocks/>
        </xdr:cNvSpPr>
      </xdr:nvSpPr>
      <xdr:spPr bwMode="auto">
        <a:xfrm flipH="1" flipV="1">
          <a:off x="6934200" y="67532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34</xdr:row>
      <xdr:rowOff>9525</xdr:rowOff>
    </xdr:from>
    <xdr:to>
      <xdr:col>13</xdr:col>
      <xdr:colOff>0</xdr:colOff>
      <xdr:row>36</xdr:row>
      <xdr:rowOff>9525</xdr:rowOff>
    </xdr:to>
    <xdr:sp macro="" textlink="">
      <xdr:nvSpPr>
        <xdr:cNvPr id="55" name="Freeform 177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>
          <a:spLocks/>
        </xdr:cNvSpPr>
      </xdr:nvSpPr>
      <xdr:spPr bwMode="auto">
        <a:xfrm flipH="1">
          <a:off x="6124575" y="607695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9525</xdr:rowOff>
    </xdr:from>
    <xdr:to>
      <xdr:col>13</xdr:col>
      <xdr:colOff>0</xdr:colOff>
      <xdr:row>38</xdr:row>
      <xdr:rowOff>9525</xdr:rowOff>
    </xdr:to>
    <xdr:sp macro="" textlink="">
      <xdr:nvSpPr>
        <xdr:cNvPr id="56" name="Freeform 178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>
          <a:spLocks/>
        </xdr:cNvSpPr>
      </xdr:nvSpPr>
      <xdr:spPr bwMode="auto">
        <a:xfrm flipH="1" flipV="1">
          <a:off x="6124575" y="641985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390525</xdr:colOff>
      <xdr:row>34</xdr:row>
      <xdr:rowOff>0</xdr:rowOff>
    </xdr:from>
    <xdr:to>
      <xdr:col>18</xdr:col>
      <xdr:colOff>0</xdr:colOff>
      <xdr:row>38</xdr:row>
      <xdr:rowOff>0</xdr:rowOff>
    </xdr:to>
    <xdr:sp macro="" textlink="">
      <xdr:nvSpPr>
        <xdr:cNvPr id="57" name="Freeform 180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>
          <a:spLocks/>
        </xdr:cNvSpPr>
      </xdr:nvSpPr>
      <xdr:spPr bwMode="auto">
        <a:xfrm flipH="1">
          <a:off x="9553575" y="606742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58" name="Freeform 59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59" name="Freeform 60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60" name="Freeform 5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>
          <a:spLocks/>
        </xdr:cNvSpPr>
      </xdr:nvSpPr>
      <xdr:spPr bwMode="auto">
        <a:xfrm flipH="1">
          <a:off x="6934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1" name="Freeform 52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>
          <a:spLocks/>
        </xdr:cNvSpPr>
      </xdr:nvSpPr>
      <xdr:spPr bwMode="auto">
        <a:xfrm flipH="1" flipV="1">
          <a:off x="6934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62" name="Freeform 53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>
          <a:spLocks/>
        </xdr:cNvSpPr>
      </xdr:nvSpPr>
      <xdr:spPr bwMode="auto">
        <a:xfrm flipH="1">
          <a:off x="6934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63" name="Freeform 54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>
          <a:spLocks/>
        </xdr:cNvSpPr>
      </xdr:nvSpPr>
      <xdr:spPr bwMode="auto">
        <a:xfrm flipH="1" flipV="1">
          <a:off x="6934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390525</xdr:colOff>
      <xdr:row>7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64" name="Freeform 65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>
          <a:spLocks/>
        </xdr:cNvSpPr>
      </xdr:nvSpPr>
      <xdr:spPr bwMode="auto">
        <a:xfrm flipH="1">
          <a:off x="9553575" y="14382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65" name="Freeform 5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>
          <a:spLocks/>
        </xdr:cNvSpPr>
      </xdr:nvSpPr>
      <xdr:spPr bwMode="auto">
        <a:xfrm flipH="1">
          <a:off x="6934200" y="12668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6" name="Freeform 52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>
          <a:spLocks/>
        </xdr:cNvSpPr>
      </xdr:nvSpPr>
      <xdr:spPr bwMode="auto">
        <a:xfrm flipH="1" flipV="1">
          <a:off x="6934200" y="14382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67" name="Freeform 53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>
          <a:spLocks/>
        </xdr:cNvSpPr>
      </xdr:nvSpPr>
      <xdr:spPr bwMode="auto">
        <a:xfrm flipH="1">
          <a:off x="6934200" y="19526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68" name="Freeform 54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>
          <a:spLocks/>
        </xdr:cNvSpPr>
      </xdr:nvSpPr>
      <xdr:spPr bwMode="auto">
        <a:xfrm flipH="1" flipV="1">
          <a:off x="6934200" y="21240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69" name="Freeform 5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>
          <a:spLocks/>
        </xdr:cNvSpPr>
      </xdr:nvSpPr>
      <xdr:spPr bwMode="auto">
        <a:xfrm flipH="1">
          <a:off x="6934200" y="589597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70" name="Freeform 52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>
          <a:spLocks/>
        </xdr:cNvSpPr>
      </xdr:nvSpPr>
      <xdr:spPr bwMode="auto">
        <a:xfrm flipH="1" flipV="1">
          <a:off x="6934200" y="6067425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71" name="Freeform 55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>
          <a:spLocks/>
        </xdr:cNvSpPr>
      </xdr:nvSpPr>
      <xdr:spPr bwMode="auto">
        <a:xfrm flipH="1">
          <a:off x="6124575" y="1438275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9</xdr:row>
      <xdr:rowOff>0</xdr:rowOff>
    </xdr:from>
    <xdr:to>
      <xdr:col>12</xdr:col>
      <xdr:colOff>809624</xdr:colOff>
      <xdr:row>11</xdr:row>
      <xdr:rowOff>0</xdr:rowOff>
    </xdr:to>
    <xdr:sp macro="" textlink="">
      <xdr:nvSpPr>
        <xdr:cNvPr id="72" name="Freeform 56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>
          <a:spLocks/>
        </xdr:cNvSpPr>
      </xdr:nvSpPr>
      <xdr:spPr bwMode="auto">
        <a:xfrm flipH="1" flipV="1">
          <a:off x="6162675" y="1781175"/>
          <a:ext cx="790574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428625</xdr:colOff>
      <xdr:row>24</xdr:row>
      <xdr:rowOff>0</xdr:rowOff>
    </xdr:from>
    <xdr:to>
      <xdr:col>14</xdr:col>
      <xdr:colOff>428625</xdr:colOff>
      <xdr:row>26</xdr:row>
      <xdr:rowOff>0</xdr:rowOff>
    </xdr:to>
    <xdr:sp macro="" textlink="">
      <xdr:nvSpPr>
        <xdr:cNvPr id="73" name="Freeform 109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>
          <a:spLocks/>
        </xdr:cNvSpPr>
      </xdr:nvSpPr>
      <xdr:spPr bwMode="auto">
        <a:xfrm flipH="1">
          <a:off x="6124575" y="4352925"/>
          <a:ext cx="1666875" cy="342900"/>
        </a:xfrm>
        <a:custGeom>
          <a:avLst/>
          <a:gdLst>
            <a:gd name="T0" fmla="*/ 0 w 135"/>
            <a:gd name="T1" fmla="*/ 0 h 36"/>
            <a:gd name="T2" fmla="*/ 2147483647 w 135"/>
            <a:gd name="T3" fmla="*/ 0 h 36"/>
            <a:gd name="T4" fmla="*/ 2147483647 w 135"/>
            <a:gd name="T5" fmla="*/ 2147483647 h 36"/>
            <a:gd name="T6" fmla="*/ 2147483647 w 135"/>
            <a:gd name="T7" fmla="*/ 2147483647 h 36"/>
            <a:gd name="T8" fmla="*/ 0 60000 65536"/>
            <a:gd name="T9" fmla="*/ 0 60000 65536"/>
            <a:gd name="T10" fmla="*/ 0 60000 65536"/>
            <a:gd name="T11" fmla="*/ 0 60000 65536"/>
            <a:gd name="T12" fmla="*/ 0 w 135"/>
            <a:gd name="T13" fmla="*/ 0 h 36"/>
            <a:gd name="T14" fmla="*/ 135 w 135"/>
            <a:gd name="T15" fmla="*/ 36 h 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5" h="36">
              <a:moveTo>
                <a:pt x="0" y="0"/>
              </a:moveTo>
              <a:lnTo>
                <a:pt x="69" y="0"/>
              </a:lnTo>
              <a:lnTo>
                <a:pt x="69" y="36"/>
              </a:lnTo>
              <a:lnTo>
                <a:pt x="135" y="3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428625</xdr:colOff>
      <xdr:row>26</xdr:row>
      <xdr:rowOff>0</xdr:rowOff>
    </xdr:from>
    <xdr:to>
      <xdr:col>14</xdr:col>
      <xdr:colOff>428625</xdr:colOff>
      <xdr:row>28</xdr:row>
      <xdr:rowOff>0</xdr:rowOff>
    </xdr:to>
    <xdr:sp macro="" textlink="">
      <xdr:nvSpPr>
        <xdr:cNvPr id="74" name="Freeform 110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>
          <a:spLocks/>
        </xdr:cNvSpPr>
      </xdr:nvSpPr>
      <xdr:spPr bwMode="auto">
        <a:xfrm flipH="1" flipV="1">
          <a:off x="6124575" y="4695825"/>
          <a:ext cx="1666875" cy="342900"/>
        </a:xfrm>
        <a:custGeom>
          <a:avLst/>
          <a:gdLst>
            <a:gd name="T0" fmla="*/ 0 w 135"/>
            <a:gd name="T1" fmla="*/ 0 h 36"/>
            <a:gd name="T2" fmla="*/ 2147483647 w 135"/>
            <a:gd name="T3" fmla="*/ 0 h 36"/>
            <a:gd name="T4" fmla="*/ 2147483647 w 135"/>
            <a:gd name="T5" fmla="*/ 2147483647 h 36"/>
            <a:gd name="T6" fmla="*/ 2147483647 w 135"/>
            <a:gd name="T7" fmla="*/ 2147483647 h 36"/>
            <a:gd name="T8" fmla="*/ 0 60000 65536"/>
            <a:gd name="T9" fmla="*/ 0 60000 65536"/>
            <a:gd name="T10" fmla="*/ 0 60000 65536"/>
            <a:gd name="T11" fmla="*/ 0 60000 65536"/>
            <a:gd name="T12" fmla="*/ 0 w 135"/>
            <a:gd name="T13" fmla="*/ 0 h 36"/>
            <a:gd name="T14" fmla="*/ 135 w 135"/>
            <a:gd name="T15" fmla="*/ 36 h 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5" h="36">
              <a:moveTo>
                <a:pt x="0" y="0"/>
              </a:moveTo>
              <a:lnTo>
                <a:pt x="69" y="0"/>
              </a:lnTo>
              <a:lnTo>
                <a:pt x="69" y="36"/>
              </a:lnTo>
              <a:lnTo>
                <a:pt x="135" y="3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428625</xdr:colOff>
      <xdr:row>26</xdr:row>
      <xdr:rowOff>0</xdr:rowOff>
    </xdr:from>
    <xdr:to>
      <xdr:col>14</xdr:col>
      <xdr:colOff>428625</xdr:colOff>
      <xdr:row>26</xdr:row>
      <xdr:rowOff>0</xdr:rowOff>
    </xdr:to>
    <xdr:sp macro="" textlink="">
      <xdr:nvSpPr>
        <xdr:cNvPr id="75" name="Line 11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>
          <a:spLocks noChangeShapeType="1"/>
        </xdr:cNvSpPr>
      </xdr:nvSpPr>
      <xdr:spPr bwMode="auto">
        <a:xfrm flipH="1">
          <a:off x="6124575" y="469582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400050</xdr:colOff>
      <xdr:row>15</xdr:row>
      <xdr:rowOff>0</xdr:rowOff>
    </xdr:from>
    <xdr:to>
      <xdr:col>18</xdr:col>
      <xdr:colOff>9525</xdr:colOff>
      <xdr:row>19</xdr:row>
      <xdr:rowOff>0</xdr:rowOff>
    </xdr:to>
    <xdr:sp macro="" textlink="">
      <xdr:nvSpPr>
        <xdr:cNvPr id="76" name="Freeform 65">
          <a:extLst>
            <a:ext uri="{FF2B5EF4-FFF2-40B4-BE49-F238E27FC236}">
              <a16:creationId xmlns:a16="http://schemas.microsoft.com/office/drawing/2014/main" id="{5391F0F3-EE4D-4CE6-A3B2-2D471ABD96F1}"/>
            </a:ext>
          </a:extLst>
        </xdr:cNvPr>
        <xdr:cNvSpPr>
          <a:spLocks/>
        </xdr:cNvSpPr>
      </xdr:nvSpPr>
      <xdr:spPr bwMode="auto">
        <a:xfrm flipH="1">
          <a:off x="9582150" y="2809875"/>
          <a:ext cx="295275" cy="685800"/>
        </a:xfrm>
        <a:custGeom>
          <a:avLst/>
          <a:gdLst>
            <a:gd name="T0" fmla="*/ 2147483647 w 45"/>
            <a:gd name="T1" fmla="*/ 0 h 72"/>
            <a:gd name="T2" fmla="*/ 0 w 45"/>
            <a:gd name="T3" fmla="*/ 0 h 72"/>
            <a:gd name="T4" fmla="*/ 0 w 45"/>
            <a:gd name="T5" fmla="*/ 2147483647 h 72"/>
            <a:gd name="T6" fmla="*/ 2147483647 w 45"/>
            <a:gd name="T7" fmla="*/ 2147483647 h 72"/>
            <a:gd name="T8" fmla="*/ 0 60000 65536"/>
            <a:gd name="T9" fmla="*/ 0 60000 65536"/>
            <a:gd name="T10" fmla="*/ 0 60000 65536"/>
            <a:gd name="T11" fmla="*/ 0 60000 65536"/>
            <a:gd name="T12" fmla="*/ 0 w 45"/>
            <a:gd name="T13" fmla="*/ 0 h 72"/>
            <a:gd name="T14" fmla="*/ 45 w 45"/>
            <a:gd name="T15" fmla="*/ 72 h 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" h="72">
              <a:moveTo>
                <a:pt x="45" y="0"/>
              </a:moveTo>
              <a:lnTo>
                <a:pt x="0" y="0"/>
              </a:lnTo>
              <a:lnTo>
                <a:pt x="0" y="72"/>
              </a:lnTo>
              <a:lnTo>
                <a:pt x="45" y="7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161925</xdr:rowOff>
    </xdr:from>
    <xdr:to>
      <xdr:col>15</xdr:col>
      <xdr:colOff>0</xdr:colOff>
      <xdr:row>14</xdr:row>
      <xdr:rowOff>161925</xdr:rowOff>
    </xdr:to>
    <xdr:sp macro="" textlink="">
      <xdr:nvSpPr>
        <xdr:cNvPr id="77" name="Freeform 51">
          <a:extLst>
            <a:ext uri="{FF2B5EF4-FFF2-40B4-BE49-F238E27FC236}">
              <a16:creationId xmlns:a16="http://schemas.microsoft.com/office/drawing/2014/main" id="{A52D746F-657D-415E-B164-324305A1380A}"/>
            </a:ext>
          </a:extLst>
        </xdr:cNvPr>
        <xdr:cNvSpPr>
          <a:spLocks/>
        </xdr:cNvSpPr>
      </xdr:nvSpPr>
      <xdr:spPr bwMode="auto">
        <a:xfrm flipH="1">
          <a:off x="6953250" y="262890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161925</xdr:rowOff>
    </xdr:from>
    <xdr:to>
      <xdr:col>15</xdr:col>
      <xdr:colOff>0</xdr:colOff>
      <xdr:row>15</xdr:row>
      <xdr:rowOff>161925</xdr:rowOff>
    </xdr:to>
    <xdr:sp macro="" textlink="">
      <xdr:nvSpPr>
        <xdr:cNvPr id="78" name="Freeform 52">
          <a:extLst>
            <a:ext uri="{FF2B5EF4-FFF2-40B4-BE49-F238E27FC236}">
              <a16:creationId xmlns:a16="http://schemas.microsoft.com/office/drawing/2014/main" id="{0DC6B682-8CB7-4D6B-9ACE-991242BC2F2A}"/>
            </a:ext>
          </a:extLst>
        </xdr:cNvPr>
        <xdr:cNvSpPr>
          <a:spLocks/>
        </xdr:cNvSpPr>
      </xdr:nvSpPr>
      <xdr:spPr bwMode="auto">
        <a:xfrm flipH="1" flipV="1">
          <a:off x="6953250" y="280035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161925</xdr:rowOff>
    </xdr:from>
    <xdr:to>
      <xdr:col>15</xdr:col>
      <xdr:colOff>0</xdr:colOff>
      <xdr:row>18</xdr:row>
      <xdr:rowOff>161925</xdr:rowOff>
    </xdr:to>
    <xdr:sp macro="" textlink="">
      <xdr:nvSpPr>
        <xdr:cNvPr id="79" name="Freeform 53">
          <a:extLst>
            <a:ext uri="{FF2B5EF4-FFF2-40B4-BE49-F238E27FC236}">
              <a16:creationId xmlns:a16="http://schemas.microsoft.com/office/drawing/2014/main" id="{99AB28D3-25F3-4964-B851-67FD68AA8882}"/>
            </a:ext>
          </a:extLst>
        </xdr:cNvPr>
        <xdr:cNvSpPr>
          <a:spLocks/>
        </xdr:cNvSpPr>
      </xdr:nvSpPr>
      <xdr:spPr bwMode="auto">
        <a:xfrm flipH="1">
          <a:off x="6953250" y="331470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161925</xdr:rowOff>
    </xdr:from>
    <xdr:to>
      <xdr:col>15</xdr:col>
      <xdr:colOff>0</xdr:colOff>
      <xdr:row>19</xdr:row>
      <xdr:rowOff>161925</xdr:rowOff>
    </xdr:to>
    <xdr:sp macro="" textlink="">
      <xdr:nvSpPr>
        <xdr:cNvPr id="80" name="Freeform 54">
          <a:extLst>
            <a:ext uri="{FF2B5EF4-FFF2-40B4-BE49-F238E27FC236}">
              <a16:creationId xmlns:a16="http://schemas.microsoft.com/office/drawing/2014/main" id="{70936F92-44F5-4B79-8AFF-846EBA2F3439}"/>
            </a:ext>
          </a:extLst>
        </xdr:cNvPr>
        <xdr:cNvSpPr>
          <a:spLocks/>
        </xdr:cNvSpPr>
      </xdr:nvSpPr>
      <xdr:spPr bwMode="auto">
        <a:xfrm flipH="1" flipV="1">
          <a:off x="6953250" y="3486150"/>
          <a:ext cx="857250" cy="171450"/>
        </a:xfrm>
        <a:custGeom>
          <a:avLst/>
          <a:gdLst>
            <a:gd name="T0" fmla="*/ 0 w 90"/>
            <a:gd name="T1" fmla="*/ 0 h 18"/>
            <a:gd name="T2" fmla="*/ 2147483647 w 90"/>
            <a:gd name="T3" fmla="*/ 0 h 18"/>
            <a:gd name="T4" fmla="*/ 2147483647 w 90"/>
            <a:gd name="T5" fmla="*/ 2147483647 h 18"/>
            <a:gd name="T6" fmla="*/ 2147483647 w 9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90"/>
            <a:gd name="T13" fmla="*/ 0 h 18"/>
            <a:gd name="T14" fmla="*/ 90 w 9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0" h="18">
              <a:moveTo>
                <a:pt x="0" y="0"/>
              </a:moveTo>
              <a:lnTo>
                <a:pt x="45" y="0"/>
              </a:lnTo>
              <a:lnTo>
                <a:pt x="45" y="18"/>
              </a:lnTo>
              <a:lnTo>
                <a:pt x="90" y="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161925</xdr:rowOff>
    </xdr:from>
    <xdr:to>
      <xdr:col>13</xdr:col>
      <xdr:colOff>0</xdr:colOff>
      <xdr:row>16</xdr:row>
      <xdr:rowOff>161925</xdr:rowOff>
    </xdr:to>
    <xdr:sp macro="" textlink="">
      <xdr:nvSpPr>
        <xdr:cNvPr id="81" name="Freeform 55">
          <a:extLst>
            <a:ext uri="{FF2B5EF4-FFF2-40B4-BE49-F238E27FC236}">
              <a16:creationId xmlns:a16="http://schemas.microsoft.com/office/drawing/2014/main" id="{51F96B90-499E-431C-973B-1032889A0941}"/>
            </a:ext>
          </a:extLst>
        </xdr:cNvPr>
        <xdr:cNvSpPr>
          <a:spLocks/>
        </xdr:cNvSpPr>
      </xdr:nvSpPr>
      <xdr:spPr bwMode="auto">
        <a:xfrm flipH="1">
          <a:off x="6143625" y="2800350"/>
          <a:ext cx="809625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16</xdr:row>
      <xdr:rowOff>161925</xdr:rowOff>
    </xdr:from>
    <xdr:to>
      <xdr:col>12</xdr:col>
      <xdr:colOff>809624</xdr:colOff>
      <xdr:row>18</xdr:row>
      <xdr:rowOff>161925</xdr:rowOff>
    </xdr:to>
    <xdr:sp macro="" textlink="">
      <xdr:nvSpPr>
        <xdr:cNvPr id="82" name="Freeform 56">
          <a:extLst>
            <a:ext uri="{FF2B5EF4-FFF2-40B4-BE49-F238E27FC236}">
              <a16:creationId xmlns:a16="http://schemas.microsoft.com/office/drawing/2014/main" id="{F213DDE8-4397-444E-9C3F-808F79897630}"/>
            </a:ext>
          </a:extLst>
        </xdr:cNvPr>
        <xdr:cNvSpPr>
          <a:spLocks/>
        </xdr:cNvSpPr>
      </xdr:nvSpPr>
      <xdr:spPr bwMode="auto">
        <a:xfrm flipH="1" flipV="1">
          <a:off x="6162675" y="3143250"/>
          <a:ext cx="790574" cy="342900"/>
        </a:xfrm>
        <a:custGeom>
          <a:avLst/>
          <a:gdLst>
            <a:gd name="T0" fmla="*/ 0 w 45"/>
            <a:gd name="T1" fmla="*/ 0 h 37"/>
            <a:gd name="T2" fmla="*/ 0 w 45"/>
            <a:gd name="T3" fmla="*/ 2147483647 h 37"/>
            <a:gd name="T4" fmla="*/ 2147483647 w 45"/>
            <a:gd name="T5" fmla="*/ 2147483647 h 37"/>
            <a:gd name="T6" fmla="*/ 0 60000 65536"/>
            <a:gd name="T7" fmla="*/ 0 60000 65536"/>
            <a:gd name="T8" fmla="*/ 0 60000 65536"/>
            <a:gd name="T9" fmla="*/ 0 w 45"/>
            <a:gd name="T10" fmla="*/ 0 h 37"/>
            <a:gd name="T11" fmla="*/ 45 w 45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37">
              <a:moveTo>
                <a:pt x="0" y="0"/>
              </a:moveTo>
              <a:lnTo>
                <a:pt x="0" y="37"/>
              </a:lnTo>
              <a:lnTo>
                <a:pt x="45" y="3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sqref="A1:I1"/>
    </sheetView>
  </sheetViews>
  <sheetFormatPr defaultRowHeight="13.5" x14ac:dyDescent="0.15"/>
  <cols>
    <col min="1" max="16384" width="9" style="25"/>
  </cols>
  <sheetData>
    <row r="1" spans="1:9" ht="39" customHeight="1" x14ac:dyDescent="0.2">
      <c r="A1" s="140" t="s">
        <v>226</v>
      </c>
      <c r="B1" s="140"/>
      <c r="C1" s="140"/>
      <c r="D1" s="140"/>
      <c r="E1" s="140"/>
      <c r="F1" s="140"/>
      <c r="G1" s="140"/>
      <c r="H1" s="140"/>
      <c r="I1" s="140"/>
    </row>
    <row r="2" spans="1:9" ht="20.100000000000001" customHeight="1" x14ac:dyDescent="0.15"/>
    <row r="3" spans="1:9" ht="20.100000000000001" customHeight="1" x14ac:dyDescent="0.15">
      <c r="A3" s="25" t="s">
        <v>153</v>
      </c>
      <c r="B3" s="26" t="s">
        <v>275</v>
      </c>
    </row>
    <row r="4" spans="1:9" ht="20.100000000000001" customHeight="1" x14ac:dyDescent="0.15">
      <c r="A4" s="25" t="s">
        <v>154</v>
      </c>
      <c r="B4" s="25" t="s">
        <v>155</v>
      </c>
    </row>
    <row r="5" spans="1:9" ht="20.100000000000001" customHeight="1" x14ac:dyDescent="0.15"/>
    <row r="6" spans="1:9" ht="20.100000000000001" customHeight="1" x14ac:dyDescent="0.15">
      <c r="A6" s="25" t="s">
        <v>156</v>
      </c>
    </row>
    <row r="7" spans="1:9" ht="20.100000000000001" customHeight="1" x14ac:dyDescent="0.15">
      <c r="A7" s="25" t="s">
        <v>157</v>
      </c>
    </row>
    <row r="8" spans="1:9" ht="20.100000000000001" customHeight="1" x14ac:dyDescent="0.15">
      <c r="B8" s="25" t="s">
        <v>158</v>
      </c>
    </row>
    <row r="9" spans="1:9" ht="20.100000000000001" customHeight="1" x14ac:dyDescent="0.15">
      <c r="B9" s="25" t="s">
        <v>159</v>
      </c>
    </row>
    <row r="10" spans="1:9" ht="20.100000000000001" customHeight="1" x14ac:dyDescent="0.15">
      <c r="B10" s="25" t="s">
        <v>160</v>
      </c>
    </row>
    <row r="11" spans="1:9" ht="20.100000000000001" customHeight="1" x14ac:dyDescent="0.15">
      <c r="B11" s="25" t="s">
        <v>161</v>
      </c>
    </row>
    <row r="12" spans="1:9" ht="20.100000000000001" customHeight="1" x14ac:dyDescent="0.15">
      <c r="A12" s="25" t="s">
        <v>162</v>
      </c>
    </row>
    <row r="13" spans="1:9" ht="20.100000000000001" customHeight="1" x14ac:dyDescent="0.15">
      <c r="B13" s="25" t="s">
        <v>163</v>
      </c>
    </row>
    <row r="14" spans="1:9" ht="20.100000000000001" customHeight="1" x14ac:dyDescent="0.15">
      <c r="B14" s="25" t="s">
        <v>164</v>
      </c>
    </row>
    <row r="15" spans="1:9" ht="20.100000000000001" customHeight="1" x14ac:dyDescent="0.15">
      <c r="B15" s="25" t="s">
        <v>165</v>
      </c>
    </row>
    <row r="16" spans="1:9" ht="20.100000000000001" customHeight="1" x14ac:dyDescent="0.15">
      <c r="B16" s="25" t="s">
        <v>166</v>
      </c>
    </row>
    <row r="17" spans="1:9" ht="20.100000000000001" customHeight="1" x14ac:dyDescent="0.15">
      <c r="C17" s="25" t="s">
        <v>167</v>
      </c>
    </row>
    <row r="18" spans="1:9" ht="20.100000000000001" customHeight="1" x14ac:dyDescent="0.15">
      <c r="C18" s="25" t="s">
        <v>168</v>
      </c>
    </row>
    <row r="19" spans="1:9" ht="20.100000000000001" customHeight="1" x14ac:dyDescent="0.15">
      <c r="B19" s="25" t="s">
        <v>169</v>
      </c>
    </row>
    <row r="20" spans="1:9" ht="20.100000000000001" customHeight="1" x14ac:dyDescent="0.15"/>
    <row r="21" spans="1:9" ht="20.100000000000001" customHeight="1" x14ac:dyDescent="0.15">
      <c r="A21" s="25" t="s">
        <v>170</v>
      </c>
    </row>
    <row r="22" spans="1:9" ht="20.100000000000001" customHeight="1" x14ac:dyDescent="0.15"/>
    <row r="23" spans="1:9" ht="20.100000000000001" customHeight="1" x14ac:dyDescent="0.15">
      <c r="A23" s="25" t="s">
        <v>171</v>
      </c>
    </row>
    <row r="24" spans="1:9" ht="20.100000000000001" customHeight="1" x14ac:dyDescent="0.15"/>
    <row r="25" spans="1:9" ht="20.100000000000001" customHeight="1" x14ac:dyDescent="0.15">
      <c r="A25" s="25" t="s">
        <v>172</v>
      </c>
    </row>
    <row r="26" spans="1:9" ht="20.100000000000001" customHeight="1" x14ac:dyDescent="0.15"/>
    <row r="27" spans="1:9" ht="20.100000000000001" customHeight="1" x14ac:dyDescent="0.15">
      <c r="I27" s="25" t="s">
        <v>173</v>
      </c>
    </row>
  </sheetData>
  <mergeCells count="1">
    <mergeCell ref="A1:I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2:I42"/>
  <sheetViews>
    <sheetView tabSelected="1" workbookViewId="0">
      <selection activeCell="K21" sqref="K21"/>
    </sheetView>
  </sheetViews>
  <sheetFormatPr defaultRowHeight="13.5" x14ac:dyDescent="0.15"/>
  <cols>
    <col min="1" max="3" width="20.625" customWidth="1"/>
    <col min="4" max="4" width="6" customWidth="1"/>
    <col min="5" max="6" width="20.625" customWidth="1"/>
    <col min="7" max="7" width="20.5" style="16" customWidth="1"/>
    <col min="8" max="9" width="7.625" style="17" customWidth="1"/>
  </cols>
  <sheetData>
    <row r="2" spans="1:9" ht="28.5" x14ac:dyDescent="0.3">
      <c r="A2" s="160" t="s">
        <v>299</v>
      </c>
      <c r="B2" s="160"/>
      <c r="C2" s="160"/>
      <c r="D2" s="160"/>
      <c r="E2" s="160"/>
      <c r="F2" s="160"/>
      <c r="G2" s="160"/>
      <c r="H2" s="3"/>
      <c r="I2" s="3"/>
    </row>
    <row r="3" spans="1:9" ht="28.5" x14ac:dyDescent="0.3">
      <c r="A3" s="2"/>
      <c r="B3" s="2"/>
      <c r="C3" s="2"/>
      <c r="D3" s="2"/>
      <c r="E3" s="103" t="s">
        <v>290</v>
      </c>
      <c r="F3" s="2"/>
      <c r="G3" s="2"/>
      <c r="H3" s="3"/>
      <c r="I3" s="3"/>
    </row>
    <row r="4" spans="1:9" ht="28.5" x14ac:dyDescent="0.3">
      <c r="A4" s="4">
        <v>43141</v>
      </c>
      <c r="B4" s="2"/>
      <c r="C4" s="2"/>
      <c r="D4" s="2"/>
      <c r="E4" s="2"/>
      <c r="F4" s="2"/>
      <c r="G4" s="2" t="s">
        <v>105</v>
      </c>
      <c r="H4" s="3"/>
      <c r="I4" s="3"/>
    </row>
    <row r="5" spans="1:9" ht="13.5" customHeight="1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24.95" customHeight="1" x14ac:dyDescent="0.15">
      <c r="A6" s="159" t="s">
        <v>301</v>
      </c>
      <c r="B6" s="159"/>
      <c r="C6" s="159" t="s">
        <v>7</v>
      </c>
      <c r="D6" s="159"/>
      <c r="E6" s="159"/>
      <c r="F6" s="161" t="s">
        <v>8</v>
      </c>
      <c r="G6" s="162"/>
      <c r="H6" s="7"/>
      <c r="I6" s="8"/>
    </row>
    <row r="7" spans="1:9" s="15" customFormat="1" ht="24.95" customHeight="1" x14ac:dyDescent="0.15">
      <c r="A7" s="9" t="s">
        <v>9</v>
      </c>
      <c r="B7" s="10">
        <v>0.375</v>
      </c>
      <c r="C7" s="11" t="s">
        <v>107</v>
      </c>
      <c r="D7" s="23" t="s">
        <v>137</v>
      </c>
      <c r="E7" s="12" t="s">
        <v>108</v>
      </c>
      <c r="F7" s="9" t="str">
        <f>C8</f>
        <v>高５</v>
      </c>
      <c r="G7" s="9" t="str">
        <f>E8</f>
        <v>高６</v>
      </c>
      <c r="H7" s="13"/>
      <c r="I7" s="14"/>
    </row>
    <row r="8" spans="1:9" s="15" customFormat="1" ht="24.95" customHeight="1" x14ac:dyDescent="0.15">
      <c r="A8" s="9" t="s">
        <v>10</v>
      </c>
      <c r="B8" s="10">
        <v>0.40625</v>
      </c>
      <c r="C8" s="11" t="s">
        <v>110</v>
      </c>
      <c r="D8" s="23" t="s">
        <v>137</v>
      </c>
      <c r="E8" s="12" t="s">
        <v>111</v>
      </c>
      <c r="F8" s="9" t="str">
        <f>C7</f>
        <v>高１</v>
      </c>
      <c r="G8" s="9" t="str">
        <f>E7</f>
        <v>高２</v>
      </c>
      <c r="H8" s="13"/>
      <c r="I8" s="14"/>
    </row>
    <row r="9" spans="1:9" s="15" customFormat="1" ht="24.95" customHeight="1" x14ac:dyDescent="0.15">
      <c r="A9" s="9" t="s">
        <v>11</v>
      </c>
      <c r="B9" s="10">
        <v>0.44791666666666669</v>
      </c>
      <c r="C9" s="75" t="s">
        <v>59</v>
      </c>
      <c r="D9" s="23" t="s">
        <v>137</v>
      </c>
      <c r="E9" s="77" t="s">
        <v>114</v>
      </c>
      <c r="F9" s="79" t="str">
        <f>C10</f>
        <v>Ａ①勝</v>
      </c>
      <c r="G9" s="80" t="str">
        <f>E10</f>
        <v>Ｂ①勝</v>
      </c>
      <c r="H9" s="13"/>
      <c r="I9" s="14"/>
    </row>
    <row r="10" spans="1:9" s="15" customFormat="1" ht="24.95" customHeight="1" x14ac:dyDescent="0.15">
      <c r="A10" s="9" t="s">
        <v>12</v>
      </c>
      <c r="B10" s="10">
        <v>0.47916666666666669</v>
      </c>
      <c r="C10" s="76" t="s">
        <v>51</v>
      </c>
      <c r="D10" s="23" t="s">
        <v>137</v>
      </c>
      <c r="E10" s="78" t="s">
        <v>52</v>
      </c>
      <c r="F10" s="79" t="str">
        <f>C9</f>
        <v>Ａ①負</v>
      </c>
      <c r="G10" s="80" t="str">
        <f>E9</f>
        <v>Ｂ①負</v>
      </c>
      <c r="H10" s="13"/>
      <c r="I10" s="14"/>
    </row>
    <row r="11" spans="1:9" s="15" customFormat="1" ht="24.95" customHeight="1" x14ac:dyDescent="0.15">
      <c r="A11" s="9" t="s">
        <v>13</v>
      </c>
      <c r="B11" s="10">
        <v>0.51041666666666663</v>
      </c>
      <c r="C11" s="75" t="s">
        <v>55</v>
      </c>
      <c r="D11" s="23" t="s">
        <v>137</v>
      </c>
      <c r="E11" s="77" t="s">
        <v>57</v>
      </c>
      <c r="F11" s="79" t="str">
        <f>C12</f>
        <v>Ａ④勝</v>
      </c>
      <c r="G11" s="80" t="str">
        <f>E12</f>
        <v>Ｂ④勝</v>
      </c>
      <c r="H11" s="13"/>
      <c r="I11" s="14"/>
    </row>
    <row r="12" spans="1:9" s="15" customFormat="1" ht="24.95" customHeight="1" x14ac:dyDescent="0.15">
      <c r="A12" s="9" t="s">
        <v>14</v>
      </c>
      <c r="B12" s="10">
        <v>0.54166666666666663</v>
      </c>
      <c r="C12" s="75" t="s">
        <v>56</v>
      </c>
      <c r="D12" s="23" t="s">
        <v>137</v>
      </c>
      <c r="E12" s="77" t="s">
        <v>58</v>
      </c>
      <c r="F12" s="79" t="str">
        <f>C11</f>
        <v>Ａ③勝</v>
      </c>
      <c r="G12" s="80" t="str">
        <f>E11</f>
        <v>Ｂ③勝</v>
      </c>
      <c r="H12" s="13"/>
      <c r="I12" s="14"/>
    </row>
    <row r="13" spans="1:9" ht="24.95" customHeight="1" x14ac:dyDescent="0.15"/>
    <row r="14" spans="1:9" ht="24.95" customHeight="1" x14ac:dyDescent="0.15">
      <c r="A14" s="159" t="s">
        <v>311</v>
      </c>
      <c r="B14" s="159"/>
      <c r="C14" s="159" t="s">
        <v>7</v>
      </c>
      <c r="D14" s="159"/>
      <c r="E14" s="159"/>
      <c r="F14" s="161" t="s">
        <v>8</v>
      </c>
      <c r="G14" s="162"/>
      <c r="H14" s="7"/>
      <c r="I14" s="8"/>
    </row>
    <row r="15" spans="1:9" ht="24.95" customHeight="1" x14ac:dyDescent="0.15">
      <c r="A15" s="9" t="s">
        <v>9</v>
      </c>
      <c r="B15" s="10">
        <v>0.375</v>
      </c>
      <c r="C15" s="11" t="s">
        <v>94</v>
      </c>
      <c r="D15" s="23" t="s">
        <v>137</v>
      </c>
      <c r="E15" s="12" t="s">
        <v>109</v>
      </c>
      <c r="F15" s="9" t="str">
        <f>C16</f>
        <v>高７</v>
      </c>
      <c r="G15" s="9" t="str">
        <f>E16</f>
        <v>高８</v>
      </c>
      <c r="H15" s="13"/>
      <c r="I15" s="14"/>
    </row>
    <row r="16" spans="1:9" ht="24.95" customHeight="1" x14ac:dyDescent="0.15">
      <c r="A16" s="9" t="s">
        <v>10</v>
      </c>
      <c r="B16" s="10">
        <v>0.40625</v>
      </c>
      <c r="C16" s="11" t="s">
        <v>112</v>
      </c>
      <c r="D16" s="23" t="s">
        <v>137</v>
      </c>
      <c r="E16" s="12" t="s">
        <v>113</v>
      </c>
      <c r="F16" s="9" t="str">
        <f>C15</f>
        <v>高３</v>
      </c>
      <c r="G16" s="9" t="str">
        <f>E15</f>
        <v>高４</v>
      </c>
      <c r="H16" s="13"/>
      <c r="I16" s="14"/>
    </row>
    <row r="17" spans="1:9" ht="24.95" customHeight="1" x14ac:dyDescent="0.15">
      <c r="A17" s="9" t="s">
        <v>11</v>
      </c>
      <c r="B17" s="10">
        <v>0.44791666666666669</v>
      </c>
      <c r="C17" s="75" t="s">
        <v>115</v>
      </c>
      <c r="D17" s="23" t="s">
        <v>137</v>
      </c>
      <c r="E17" s="77" t="s">
        <v>116</v>
      </c>
      <c r="F17" s="79" t="str">
        <f>C18</f>
        <v>Ａ②勝</v>
      </c>
      <c r="G17" s="80" t="str">
        <f>E18</f>
        <v>Ｂ②勝</v>
      </c>
      <c r="H17" s="13"/>
      <c r="I17" s="14"/>
    </row>
    <row r="18" spans="1:9" ht="24.95" customHeight="1" x14ac:dyDescent="0.15">
      <c r="A18" s="9" t="s">
        <v>12</v>
      </c>
      <c r="B18" s="10">
        <v>0.47916666666666669</v>
      </c>
      <c r="C18" s="81" t="s">
        <v>117</v>
      </c>
      <c r="D18" s="23" t="s">
        <v>137</v>
      </c>
      <c r="E18" s="82" t="s">
        <v>54</v>
      </c>
      <c r="F18" s="79" t="str">
        <f>C17</f>
        <v>Ａ②負</v>
      </c>
      <c r="G18" s="80" t="str">
        <f>E17</f>
        <v>Ｂ②負</v>
      </c>
      <c r="H18" s="13"/>
      <c r="I18" s="14"/>
    </row>
    <row r="19" spans="1:9" ht="24.95" customHeight="1" x14ac:dyDescent="0.15">
      <c r="A19" s="9" t="s">
        <v>13</v>
      </c>
      <c r="B19" s="10">
        <v>0.51041666666666663</v>
      </c>
      <c r="C19" s="75" t="s">
        <v>61</v>
      </c>
      <c r="D19" s="23" t="s">
        <v>137</v>
      </c>
      <c r="E19" s="77" t="s">
        <v>65</v>
      </c>
      <c r="F19" s="79" t="str">
        <f>C20</f>
        <v>Ａ④負</v>
      </c>
      <c r="G19" s="80" t="str">
        <f>E20</f>
        <v>Ｂ④負</v>
      </c>
      <c r="H19" s="13"/>
      <c r="I19" s="14"/>
    </row>
    <row r="20" spans="1:9" ht="24.95" customHeight="1" x14ac:dyDescent="0.15">
      <c r="A20" s="9" t="s">
        <v>14</v>
      </c>
      <c r="B20" s="10">
        <v>0.54166666666666663</v>
      </c>
      <c r="C20" s="75" t="s">
        <v>62</v>
      </c>
      <c r="D20" s="23" t="s">
        <v>137</v>
      </c>
      <c r="E20" s="77" t="s">
        <v>66</v>
      </c>
      <c r="F20" s="79" t="str">
        <f>C19</f>
        <v>Ａ③負</v>
      </c>
      <c r="G20" s="80" t="str">
        <f>E19</f>
        <v>Ｂ③負</v>
      </c>
      <c r="H20" s="13"/>
      <c r="I20" s="14"/>
    </row>
    <row r="21" spans="1:9" ht="24.95" customHeight="1" x14ac:dyDescent="0.15">
      <c r="A21" s="14"/>
      <c r="B21" s="18"/>
      <c r="C21" s="14"/>
      <c r="D21" s="14"/>
      <c r="E21" s="14"/>
      <c r="F21" s="83"/>
      <c r="G21" s="14"/>
      <c r="H21" s="14"/>
      <c r="I21" s="14"/>
    </row>
    <row r="22" spans="1:9" s="15" customFormat="1" ht="24.95" customHeight="1" x14ac:dyDescent="0.15">
      <c r="A22" s="14"/>
      <c r="B22" s="18"/>
      <c r="C22" s="14"/>
      <c r="D22" s="14"/>
      <c r="E22" s="14"/>
      <c r="F22" s="14"/>
      <c r="G22" s="14"/>
      <c r="H22" s="14"/>
      <c r="I22" s="14"/>
    </row>
    <row r="23" spans="1:9" s="15" customFormat="1" ht="24.95" customHeight="1" x14ac:dyDescent="0.15">
      <c r="A23" s="14"/>
      <c r="B23" s="18"/>
      <c r="C23" s="14"/>
      <c r="D23" s="14"/>
      <c r="E23" s="14"/>
      <c r="F23" s="14"/>
      <c r="G23" s="22" t="s">
        <v>106</v>
      </c>
      <c r="H23" s="14"/>
      <c r="I23" s="14"/>
    </row>
    <row r="24" spans="1:9" ht="13.5" customHeight="1" x14ac:dyDescent="0.15"/>
    <row r="25" spans="1:9" ht="24.95" customHeight="1" x14ac:dyDescent="0.15">
      <c r="A25" s="159" t="s">
        <v>312</v>
      </c>
      <c r="B25" s="159"/>
      <c r="C25" s="159" t="s">
        <v>7</v>
      </c>
      <c r="D25" s="159"/>
      <c r="E25" s="159"/>
      <c r="F25" s="161" t="s">
        <v>8</v>
      </c>
      <c r="G25" s="162"/>
      <c r="H25" s="7"/>
      <c r="I25" s="8"/>
    </row>
    <row r="26" spans="1:9" ht="24.95" customHeight="1" x14ac:dyDescent="0.15">
      <c r="A26" s="9" t="s">
        <v>9</v>
      </c>
      <c r="B26" s="10">
        <v>0.375</v>
      </c>
      <c r="C26" s="11" t="s">
        <v>41</v>
      </c>
      <c r="D26" s="23" t="s">
        <v>137</v>
      </c>
      <c r="E26" s="12" t="s">
        <v>42</v>
      </c>
      <c r="F26" s="9" t="str">
        <f>C27</f>
        <v>低５</v>
      </c>
      <c r="G26" s="9" t="str">
        <f>E27</f>
        <v>低６</v>
      </c>
      <c r="H26" s="13"/>
      <c r="I26" s="14"/>
    </row>
    <row r="27" spans="1:9" ht="24.95" customHeight="1" x14ac:dyDescent="0.15">
      <c r="A27" s="9" t="s">
        <v>10</v>
      </c>
      <c r="B27" s="10">
        <v>0.40625</v>
      </c>
      <c r="C27" s="11" t="s">
        <v>45</v>
      </c>
      <c r="D27" s="23" t="s">
        <v>137</v>
      </c>
      <c r="E27" s="12" t="s">
        <v>46</v>
      </c>
      <c r="F27" s="9" t="str">
        <f>C26</f>
        <v>低１</v>
      </c>
      <c r="G27" s="9" t="str">
        <f>E26</f>
        <v>低２</v>
      </c>
      <c r="H27" s="13"/>
      <c r="I27" s="14"/>
    </row>
    <row r="28" spans="1:9" ht="24.95" customHeight="1" x14ac:dyDescent="0.15">
      <c r="A28" s="9" t="s">
        <v>11</v>
      </c>
      <c r="B28" s="10">
        <v>0.44791666666666669</v>
      </c>
      <c r="C28" s="75" t="s">
        <v>123</v>
      </c>
      <c r="D28" s="23" t="s">
        <v>137</v>
      </c>
      <c r="E28" s="77" t="s">
        <v>125</v>
      </c>
      <c r="F28" s="79" t="str">
        <f>C29</f>
        <v>Ｃ②勝</v>
      </c>
      <c r="G28" s="80" t="str">
        <f>E29</f>
        <v>Ｄ②勝</v>
      </c>
      <c r="H28" s="13"/>
      <c r="I28" s="14"/>
    </row>
    <row r="29" spans="1:9" ht="24.95" customHeight="1" x14ac:dyDescent="0.15">
      <c r="A29" s="9" t="s">
        <v>12</v>
      </c>
      <c r="B29" s="10">
        <v>0.47916666666666669</v>
      </c>
      <c r="C29" s="81" t="s">
        <v>70</v>
      </c>
      <c r="D29" s="23" t="s">
        <v>137</v>
      </c>
      <c r="E29" s="82" t="s">
        <v>72</v>
      </c>
      <c r="F29" s="79" t="str">
        <f>C28</f>
        <v>Ｃ②負</v>
      </c>
      <c r="G29" s="80" t="str">
        <f>E28</f>
        <v>Ｄ②負</v>
      </c>
      <c r="H29" s="13"/>
      <c r="I29" s="14"/>
    </row>
    <row r="30" spans="1:9" ht="24.95" customHeight="1" x14ac:dyDescent="0.15">
      <c r="A30" s="9" t="s">
        <v>13</v>
      </c>
      <c r="B30" s="10">
        <v>0.51041666666666663</v>
      </c>
      <c r="C30" s="75" t="s">
        <v>124</v>
      </c>
      <c r="D30" s="23" t="s">
        <v>137</v>
      </c>
      <c r="E30" s="77" t="s">
        <v>126</v>
      </c>
      <c r="F30" s="79" t="str">
        <f>C31</f>
        <v>Ｃ④負</v>
      </c>
      <c r="G30" s="80" t="str">
        <f>E31</f>
        <v>Ｄ④負</v>
      </c>
      <c r="H30" s="13"/>
      <c r="I30" s="14"/>
    </row>
    <row r="31" spans="1:9" ht="24.95" customHeight="1" x14ac:dyDescent="0.15">
      <c r="A31" s="9" t="s">
        <v>14</v>
      </c>
      <c r="B31" s="10">
        <v>0.54166666666666663</v>
      </c>
      <c r="C31" s="75" t="s">
        <v>67</v>
      </c>
      <c r="D31" s="23" t="s">
        <v>137</v>
      </c>
      <c r="E31" s="77" t="s">
        <v>69</v>
      </c>
      <c r="F31" s="79" t="str">
        <f>C30</f>
        <v>Ｃ③負</v>
      </c>
      <c r="G31" s="80" t="str">
        <f>E30</f>
        <v>Ｄ③負</v>
      </c>
      <c r="H31" s="13"/>
      <c r="I31" s="14"/>
    </row>
    <row r="32" spans="1:9" ht="24.95" customHeight="1" x14ac:dyDescent="0.15"/>
    <row r="33" spans="1:9" ht="24.95" customHeight="1" x14ac:dyDescent="0.15">
      <c r="A33" s="159" t="s">
        <v>313</v>
      </c>
      <c r="B33" s="159"/>
      <c r="C33" s="159" t="s">
        <v>7</v>
      </c>
      <c r="D33" s="159"/>
      <c r="E33" s="159"/>
      <c r="F33" s="161" t="s">
        <v>8</v>
      </c>
      <c r="G33" s="162"/>
      <c r="H33" s="7"/>
      <c r="I33" s="8"/>
    </row>
    <row r="34" spans="1:9" s="15" customFormat="1" ht="24.95" customHeight="1" x14ac:dyDescent="0.15">
      <c r="A34" s="9" t="s">
        <v>9</v>
      </c>
      <c r="B34" s="10">
        <v>0.375</v>
      </c>
      <c r="C34" s="11" t="s">
        <v>43</v>
      </c>
      <c r="D34" s="23" t="s">
        <v>137</v>
      </c>
      <c r="E34" s="12" t="s">
        <v>44</v>
      </c>
      <c r="F34" s="9" t="str">
        <f>C35</f>
        <v>低７</v>
      </c>
      <c r="G34" s="9" t="str">
        <f>E35</f>
        <v>低８</v>
      </c>
      <c r="H34" s="13"/>
      <c r="I34" s="14"/>
    </row>
    <row r="35" spans="1:9" s="15" customFormat="1" ht="24.95" customHeight="1" x14ac:dyDescent="0.15">
      <c r="A35" s="9" t="s">
        <v>10</v>
      </c>
      <c r="B35" s="10">
        <v>0.40625</v>
      </c>
      <c r="C35" s="11" t="s">
        <v>47</v>
      </c>
      <c r="D35" s="23" t="s">
        <v>137</v>
      </c>
      <c r="E35" s="12" t="s">
        <v>48</v>
      </c>
      <c r="F35" s="9" t="str">
        <f>C34</f>
        <v>低３</v>
      </c>
      <c r="G35" s="9" t="str">
        <f>E34</f>
        <v>低４</v>
      </c>
      <c r="H35" s="13"/>
      <c r="I35" s="14"/>
    </row>
    <row r="36" spans="1:9" s="15" customFormat="1" ht="24.95" customHeight="1" x14ac:dyDescent="0.15">
      <c r="A36" s="9" t="s">
        <v>11</v>
      </c>
      <c r="B36" s="10">
        <v>0.44791666666666669</v>
      </c>
      <c r="C36" s="75" t="s">
        <v>127</v>
      </c>
      <c r="D36" s="23" t="s">
        <v>137</v>
      </c>
      <c r="E36" s="77" t="s">
        <v>130</v>
      </c>
      <c r="F36" s="79" t="str">
        <f>C37</f>
        <v>Ｃ①勝</v>
      </c>
      <c r="G36" s="80" t="str">
        <f>E37</f>
        <v>Ｄ①勝</v>
      </c>
      <c r="H36" s="13"/>
      <c r="I36" s="14"/>
    </row>
    <row r="37" spans="1:9" s="15" customFormat="1" ht="24.95" customHeight="1" x14ac:dyDescent="0.15">
      <c r="A37" s="9" t="s">
        <v>12</v>
      </c>
      <c r="B37" s="10">
        <v>0.47916666666666669</v>
      </c>
      <c r="C37" s="76" t="s">
        <v>128</v>
      </c>
      <c r="D37" s="23" t="s">
        <v>137</v>
      </c>
      <c r="E37" s="78" t="s">
        <v>131</v>
      </c>
      <c r="F37" s="79" t="str">
        <f>C36</f>
        <v>Ｃ①負</v>
      </c>
      <c r="G37" s="80" t="str">
        <f>E36</f>
        <v>Ｄ①負</v>
      </c>
      <c r="H37" s="13"/>
      <c r="I37" s="14"/>
    </row>
    <row r="38" spans="1:9" s="15" customFormat="1" ht="24.95" customHeight="1" x14ac:dyDescent="0.15">
      <c r="A38" s="9" t="s">
        <v>13</v>
      </c>
      <c r="B38" s="10">
        <v>0.51041666666666663</v>
      </c>
      <c r="C38" s="75" t="s">
        <v>129</v>
      </c>
      <c r="D38" s="23" t="s">
        <v>137</v>
      </c>
      <c r="E38" s="77" t="s">
        <v>132</v>
      </c>
      <c r="F38" s="79" t="str">
        <f>C39</f>
        <v>Ｃ④勝</v>
      </c>
      <c r="G38" s="80" t="str">
        <f>E39</f>
        <v>Ｄ④勝</v>
      </c>
      <c r="H38" s="13"/>
      <c r="I38" s="14"/>
    </row>
    <row r="39" spans="1:9" s="15" customFormat="1" ht="24.95" customHeight="1" x14ac:dyDescent="0.15">
      <c r="A39" s="9" t="s">
        <v>14</v>
      </c>
      <c r="B39" s="10">
        <v>0.54166666666666663</v>
      </c>
      <c r="C39" s="75" t="s">
        <v>71</v>
      </c>
      <c r="D39" s="23" t="s">
        <v>137</v>
      </c>
      <c r="E39" s="77" t="s">
        <v>73</v>
      </c>
      <c r="F39" s="79" t="str">
        <f>C38</f>
        <v>Ｃ③勝</v>
      </c>
      <c r="G39" s="80" t="str">
        <f>E38</f>
        <v>Ｄ③勝</v>
      </c>
      <c r="H39" s="13"/>
      <c r="I39" s="14"/>
    </row>
    <row r="40" spans="1:9" s="15" customFormat="1" ht="24.95" customHeight="1" x14ac:dyDescent="0.15">
      <c r="A40" s="14"/>
      <c r="B40" s="18"/>
      <c r="C40" s="14"/>
      <c r="D40" s="14"/>
      <c r="E40" s="14"/>
      <c r="F40" s="14"/>
      <c r="G40" s="14"/>
      <c r="H40" s="14"/>
      <c r="I40" s="14"/>
    </row>
    <row r="42" spans="1:9" ht="28.5" x14ac:dyDescent="0.15">
      <c r="A42" s="24" t="s">
        <v>138</v>
      </c>
    </row>
  </sheetData>
  <mergeCells count="13">
    <mergeCell ref="A2:G2"/>
    <mergeCell ref="C25:E25"/>
    <mergeCell ref="F25:G25"/>
    <mergeCell ref="F33:G33"/>
    <mergeCell ref="C6:E6"/>
    <mergeCell ref="A14:B14"/>
    <mergeCell ref="C14:E14"/>
    <mergeCell ref="F6:G6"/>
    <mergeCell ref="A6:B6"/>
    <mergeCell ref="F14:G14"/>
    <mergeCell ref="A33:B33"/>
    <mergeCell ref="C33:E33"/>
    <mergeCell ref="A25:B25"/>
  </mergeCells>
  <phoneticPr fontId="2"/>
  <pageMargins left="0.78740157480314965" right="0.19685039370078741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2:I45"/>
  <sheetViews>
    <sheetView workbookViewId="0"/>
  </sheetViews>
  <sheetFormatPr defaultRowHeight="13.5" x14ac:dyDescent="0.15"/>
  <cols>
    <col min="1" max="3" width="20.625" customWidth="1"/>
    <col min="4" max="4" width="6" customWidth="1"/>
    <col min="5" max="6" width="20.625" customWidth="1"/>
    <col min="7" max="7" width="20.5" style="16" customWidth="1"/>
    <col min="8" max="9" width="7.625" style="17" customWidth="1"/>
  </cols>
  <sheetData>
    <row r="2" spans="1:9" ht="28.5" x14ac:dyDescent="0.3">
      <c r="A2" s="160" t="s">
        <v>282</v>
      </c>
      <c r="B2" s="160"/>
      <c r="C2" s="160"/>
      <c r="D2" s="160"/>
      <c r="E2" s="160"/>
      <c r="F2" s="160"/>
      <c r="G2" s="160"/>
      <c r="H2" s="3"/>
      <c r="I2" s="3"/>
    </row>
    <row r="3" spans="1:9" ht="28.5" x14ac:dyDescent="0.3">
      <c r="A3" s="2"/>
      <c r="B3" s="2"/>
      <c r="C3" s="2"/>
      <c r="D3" s="2"/>
      <c r="E3" s="2"/>
      <c r="F3" s="2"/>
      <c r="G3" s="2"/>
      <c r="H3" s="3"/>
      <c r="I3" s="3"/>
    </row>
    <row r="4" spans="1:9" ht="28.5" x14ac:dyDescent="0.3">
      <c r="A4" s="4">
        <v>42042</v>
      </c>
      <c r="B4" s="2"/>
      <c r="C4" s="2"/>
      <c r="D4" s="2"/>
      <c r="E4" s="2"/>
      <c r="F4" s="2"/>
      <c r="G4" s="2"/>
      <c r="H4" s="3"/>
      <c r="I4" s="3"/>
    </row>
    <row r="5" spans="1:9" ht="13.5" customHeight="1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24.95" customHeight="1" x14ac:dyDescent="0.15">
      <c r="A6" s="159" t="s">
        <v>6</v>
      </c>
      <c r="B6" s="159"/>
      <c r="C6" s="159" t="s">
        <v>7</v>
      </c>
      <c r="D6" s="159"/>
      <c r="E6" s="159"/>
      <c r="F6" s="161" t="s">
        <v>8</v>
      </c>
      <c r="G6" s="162"/>
      <c r="H6" s="7"/>
      <c r="I6" s="8"/>
    </row>
    <row r="7" spans="1:9" s="15" customFormat="1" ht="24.95" customHeight="1" x14ac:dyDescent="0.15">
      <c r="A7" s="9" t="s">
        <v>9</v>
      </c>
      <c r="B7" s="10">
        <v>0.375</v>
      </c>
      <c r="C7" s="68">
        <f>低学年32!D6</f>
        <v>1</v>
      </c>
      <c r="D7" s="72" t="s">
        <v>137</v>
      </c>
      <c r="E7" s="70">
        <f>低学年32!D8</f>
        <v>2</v>
      </c>
      <c r="F7" s="71">
        <f>C8</f>
        <v>5</v>
      </c>
      <c r="G7" s="71">
        <f>E8</f>
        <v>6</v>
      </c>
      <c r="H7" s="13"/>
      <c r="I7" s="14"/>
    </row>
    <row r="8" spans="1:9" s="15" customFormat="1" ht="24.95" customHeight="1" x14ac:dyDescent="0.15">
      <c r="A8" s="9" t="s">
        <v>10</v>
      </c>
      <c r="B8" s="10">
        <v>0.40625</v>
      </c>
      <c r="C8" s="68">
        <f>低学年32!D14</f>
        <v>5</v>
      </c>
      <c r="D8" s="72" t="s">
        <v>137</v>
      </c>
      <c r="E8" s="70">
        <f>低学年32!D16</f>
        <v>6</v>
      </c>
      <c r="F8" s="71">
        <f>C7</f>
        <v>1</v>
      </c>
      <c r="G8" s="71">
        <f>E7</f>
        <v>2</v>
      </c>
      <c r="H8" s="13"/>
      <c r="I8" s="14"/>
    </row>
    <row r="9" spans="1:9" s="15" customFormat="1" ht="24.95" customHeight="1" x14ac:dyDescent="0.15">
      <c r="A9" s="9" t="s">
        <v>11</v>
      </c>
      <c r="B9" s="10">
        <v>0.4375</v>
      </c>
      <c r="C9" s="68">
        <f>低学年32!D25</f>
        <v>9</v>
      </c>
      <c r="D9" s="72" t="s">
        <v>137</v>
      </c>
      <c r="E9" s="70">
        <f>低学年32!D27</f>
        <v>10</v>
      </c>
      <c r="F9" s="71">
        <f>C10</f>
        <v>13</v>
      </c>
      <c r="G9" s="71">
        <f>E10</f>
        <v>14</v>
      </c>
      <c r="H9" s="13"/>
      <c r="I9" s="14"/>
    </row>
    <row r="10" spans="1:9" s="15" customFormat="1" ht="24.95" customHeight="1" x14ac:dyDescent="0.15">
      <c r="A10" s="9" t="s">
        <v>12</v>
      </c>
      <c r="B10" s="10">
        <v>0.46875</v>
      </c>
      <c r="C10" s="69">
        <f>低学年32!D33</f>
        <v>13</v>
      </c>
      <c r="D10" s="72" t="s">
        <v>137</v>
      </c>
      <c r="E10" s="69">
        <f>低学年32!D35</f>
        <v>14</v>
      </c>
      <c r="F10" s="71">
        <f>C9</f>
        <v>9</v>
      </c>
      <c r="G10" s="71">
        <f>E9</f>
        <v>10</v>
      </c>
      <c r="H10" s="13"/>
      <c r="I10" s="14"/>
    </row>
    <row r="11" spans="1:9" s="15" customFormat="1" ht="24.95" customHeight="1" x14ac:dyDescent="0.15">
      <c r="A11" s="9" t="s">
        <v>13</v>
      </c>
      <c r="B11" s="10">
        <v>0.5</v>
      </c>
      <c r="C11" s="68" t="s">
        <v>51</v>
      </c>
      <c r="D11" s="72" t="s">
        <v>137</v>
      </c>
      <c r="E11" s="70" t="s">
        <v>52</v>
      </c>
      <c r="F11" s="71" t="str">
        <f>C12</f>
        <v>Ａ②勝</v>
      </c>
      <c r="G11" s="71" t="str">
        <f>E12</f>
        <v>Ｂ②勝</v>
      </c>
      <c r="H11" s="13"/>
      <c r="I11" s="14"/>
    </row>
    <row r="12" spans="1:9" s="15" customFormat="1" ht="24.95" customHeight="1" x14ac:dyDescent="0.15">
      <c r="A12" s="9" t="s">
        <v>14</v>
      </c>
      <c r="B12" s="10">
        <v>0.53125</v>
      </c>
      <c r="C12" s="68" t="s">
        <v>53</v>
      </c>
      <c r="D12" s="72" t="s">
        <v>137</v>
      </c>
      <c r="E12" s="70" t="s">
        <v>54</v>
      </c>
      <c r="F12" s="71" t="str">
        <f>C11</f>
        <v>Ａ①勝</v>
      </c>
      <c r="G12" s="71" t="str">
        <f>E11</f>
        <v>Ｂ①勝</v>
      </c>
      <c r="H12" s="13"/>
      <c r="I12" s="14"/>
    </row>
    <row r="13" spans="1:9" s="15" customFormat="1" ht="24.95" customHeight="1" x14ac:dyDescent="0.15">
      <c r="A13" s="9" t="s">
        <v>18</v>
      </c>
      <c r="B13" s="10">
        <v>0.5625</v>
      </c>
      <c r="C13" s="68" t="s">
        <v>55</v>
      </c>
      <c r="D13" s="72" t="s">
        <v>137</v>
      </c>
      <c r="E13" s="70" t="s">
        <v>57</v>
      </c>
      <c r="F13" s="71" t="str">
        <f>C14</f>
        <v>Ａ④勝</v>
      </c>
      <c r="G13" s="71" t="str">
        <f>E14</f>
        <v>Ｂ④勝</v>
      </c>
      <c r="H13" s="13"/>
      <c r="I13" s="14"/>
    </row>
    <row r="14" spans="1:9" s="15" customFormat="1" ht="24.95" customHeight="1" x14ac:dyDescent="0.15">
      <c r="A14" s="9" t="s">
        <v>19</v>
      </c>
      <c r="B14" s="10">
        <v>0.59375</v>
      </c>
      <c r="C14" s="68" t="s">
        <v>56</v>
      </c>
      <c r="D14" s="72" t="s">
        <v>137</v>
      </c>
      <c r="E14" s="70" t="s">
        <v>58</v>
      </c>
      <c r="F14" s="71" t="str">
        <f>C13</f>
        <v>Ａ③勝</v>
      </c>
      <c r="G14" s="71" t="str">
        <f>E13</f>
        <v>Ｂ③勝</v>
      </c>
      <c r="H14" s="13"/>
      <c r="I14" s="14"/>
    </row>
    <row r="15" spans="1:9" ht="24.95" customHeight="1" x14ac:dyDescent="0.15"/>
    <row r="16" spans="1:9" ht="24.95" customHeight="1" x14ac:dyDescent="0.15">
      <c r="A16" s="159" t="s">
        <v>15</v>
      </c>
      <c r="B16" s="159"/>
      <c r="C16" s="159" t="s">
        <v>7</v>
      </c>
      <c r="D16" s="159"/>
      <c r="E16" s="159"/>
      <c r="F16" s="161" t="s">
        <v>8</v>
      </c>
      <c r="G16" s="162"/>
      <c r="H16" s="7"/>
      <c r="I16" s="8"/>
    </row>
    <row r="17" spans="1:9" ht="24.95" customHeight="1" x14ac:dyDescent="0.15">
      <c r="A17" s="9" t="s">
        <v>9</v>
      </c>
      <c r="B17" s="10">
        <v>0.375</v>
      </c>
      <c r="C17" s="68">
        <f>低学年32!D10</f>
        <v>3</v>
      </c>
      <c r="D17" s="72" t="s">
        <v>137</v>
      </c>
      <c r="E17" s="70">
        <f>低学年32!D12</f>
        <v>4</v>
      </c>
      <c r="F17" s="71">
        <f>C18</f>
        <v>7</v>
      </c>
      <c r="G17" s="71">
        <f>E18</f>
        <v>8</v>
      </c>
      <c r="H17" s="13"/>
      <c r="I17" s="14"/>
    </row>
    <row r="18" spans="1:9" ht="24.95" customHeight="1" x14ac:dyDescent="0.15">
      <c r="A18" s="9" t="s">
        <v>10</v>
      </c>
      <c r="B18" s="10">
        <v>0.40625</v>
      </c>
      <c r="C18" s="68">
        <f>低学年32!D18</f>
        <v>7</v>
      </c>
      <c r="D18" s="72" t="s">
        <v>137</v>
      </c>
      <c r="E18" s="70">
        <f>低学年32!D20</f>
        <v>8</v>
      </c>
      <c r="F18" s="71">
        <f>C17</f>
        <v>3</v>
      </c>
      <c r="G18" s="71">
        <f>E17</f>
        <v>4</v>
      </c>
      <c r="H18" s="13"/>
      <c r="I18" s="14"/>
    </row>
    <row r="19" spans="1:9" ht="24.95" customHeight="1" x14ac:dyDescent="0.15">
      <c r="A19" s="9" t="s">
        <v>11</v>
      </c>
      <c r="B19" s="10">
        <v>0.4375</v>
      </c>
      <c r="C19" s="68">
        <f>低学年32!D29</f>
        <v>11</v>
      </c>
      <c r="D19" s="72" t="s">
        <v>137</v>
      </c>
      <c r="E19" s="70">
        <f>低学年32!D31</f>
        <v>12</v>
      </c>
      <c r="F19" s="71">
        <f>C20</f>
        <v>15</v>
      </c>
      <c r="G19" s="71">
        <f>E20</f>
        <v>16</v>
      </c>
      <c r="H19" s="13"/>
      <c r="I19" s="14"/>
    </row>
    <row r="20" spans="1:9" ht="24.95" customHeight="1" x14ac:dyDescent="0.15">
      <c r="A20" s="9" t="s">
        <v>12</v>
      </c>
      <c r="B20" s="10">
        <v>0.46875</v>
      </c>
      <c r="C20" s="73">
        <f>低学年32!D37</f>
        <v>15</v>
      </c>
      <c r="D20" s="72" t="s">
        <v>137</v>
      </c>
      <c r="E20" s="74">
        <f>低学年32!D39</f>
        <v>16</v>
      </c>
      <c r="F20" s="71">
        <f>C19</f>
        <v>11</v>
      </c>
      <c r="G20" s="71">
        <f>E19</f>
        <v>12</v>
      </c>
      <c r="H20" s="13"/>
      <c r="I20" s="14"/>
    </row>
    <row r="21" spans="1:9" ht="24.95" customHeight="1" x14ac:dyDescent="0.15">
      <c r="A21" s="9" t="s">
        <v>13</v>
      </c>
      <c r="B21" s="10">
        <v>0.5</v>
      </c>
      <c r="C21" s="68" t="s">
        <v>59</v>
      </c>
      <c r="D21" s="72" t="s">
        <v>137</v>
      </c>
      <c r="E21" s="70" t="s">
        <v>63</v>
      </c>
      <c r="F21" s="71" t="str">
        <f>C22</f>
        <v>Ａ②負</v>
      </c>
      <c r="G21" s="71" t="str">
        <f>E22</f>
        <v>Ｂ②負</v>
      </c>
      <c r="H21" s="13"/>
      <c r="I21" s="14"/>
    </row>
    <row r="22" spans="1:9" ht="24.95" customHeight="1" x14ac:dyDescent="0.15">
      <c r="A22" s="9" t="s">
        <v>14</v>
      </c>
      <c r="B22" s="10">
        <v>0.53125</v>
      </c>
      <c r="C22" s="68" t="s">
        <v>60</v>
      </c>
      <c r="D22" s="72" t="s">
        <v>137</v>
      </c>
      <c r="E22" s="70" t="s">
        <v>64</v>
      </c>
      <c r="F22" s="71" t="str">
        <f>C21</f>
        <v>Ａ①負</v>
      </c>
      <c r="G22" s="71" t="str">
        <f>E21</f>
        <v>Ｂ①負</v>
      </c>
      <c r="H22" s="13"/>
      <c r="I22" s="14"/>
    </row>
    <row r="23" spans="1:9" s="15" customFormat="1" ht="24.95" customHeight="1" x14ac:dyDescent="0.15">
      <c r="A23" s="9" t="s">
        <v>18</v>
      </c>
      <c r="B23" s="10">
        <v>0.5625</v>
      </c>
      <c r="C23" s="68" t="s">
        <v>61</v>
      </c>
      <c r="D23" s="72" t="s">
        <v>137</v>
      </c>
      <c r="E23" s="70" t="s">
        <v>65</v>
      </c>
      <c r="F23" s="71" t="str">
        <f>C24</f>
        <v>Ａ④負</v>
      </c>
      <c r="G23" s="71" t="str">
        <f>E24</f>
        <v>Ｂ④負</v>
      </c>
      <c r="H23" s="13"/>
      <c r="I23" s="14"/>
    </row>
    <row r="24" spans="1:9" s="15" customFormat="1" ht="24.95" customHeight="1" x14ac:dyDescent="0.15">
      <c r="A24" s="9" t="s">
        <v>19</v>
      </c>
      <c r="B24" s="10">
        <v>0.59375</v>
      </c>
      <c r="C24" s="68" t="s">
        <v>62</v>
      </c>
      <c r="D24" s="72" t="s">
        <v>137</v>
      </c>
      <c r="E24" s="70" t="s">
        <v>66</v>
      </c>
      <c r="F24" s="71" t="str">
        <f>C23</f>
        <v>Ａ③負</v>
      </c>
      <c r="G24" s="71" t="str">
        <f>E23</f>
        <v>Ｂ③負</v>
      </c>
      <c r="H24" s="13"/>
      <c r="I24" s="14"/>
    </row>
    <row r="25" spans="1:9" ht="24.95" customHeight="1" x14ac:dyDescent="0.15"/>
    <row r="26" spans="1:9" ht="24.95" customHeight="1" x14ac:dyDescent="0.15">
      <c r="A26" s="159" t="s">
        <v>16</v>
      </c>
      <c r="B26" s="159"/>
      <c r="C26" s="159" t="s">
        <v>7</v>
      </c>
      <c r="D26" s="159"/>
      <c r="E26" s="159"/>
      <c r="F26" s="161" t="s">
        <v>8</v>
      </c>
      <c r="G26" s="162"/>
      <c r="H26" s="7"/>
      <c r="I26" s="8"/>
    </row>
    <row r="27" spans="1:9" ht="24.95" customHeight="1" x14ac:dyDescent="0.15">
      <c r="A27" s="9" t="s">
        <v>9</v>
      </c>
      <c r="B27" s="10">
        <v>0.375</v>
      </c>
      <c r="C27" s="68">
        <f>低学年32!P6</f>
        <v>17</v>
      </c>
      <c r="D27" s="72" t="s">
        <v>137</v>
      </c>
      <c r="E27" s="70">
        <f>低学年32!P8</f>
        <v>18</v>
      </c>
      <c r="F27" s="71">
        <f>C28</f>
        <v>21</v>
      </c>
      <c r="G27" s="71">
        <f>E28</f>
        <v>22</v>
      </c>
      <c r="H27" s="13"/>
      <c r="I27" s="14"/>
    </row>
    <row r="28" spans="1:9" ht="24.95" customHeight="1" x14ac:dyDescent="0.15">
      <c r="A28" s="9" t="s">
        <v>10</v>
      </c>
      <c r="B28" s="10">
        <v>0.40625</v>
      </c>
      <c r="C28" s="68">
        <f>低学年32!P14</f>
        <v>21</v>
      </c>
      <c r="D28" s="72" t="s">
        <v>137</v>
      </c>
      <c r="E28" s="70">
        <f>低学年32!P16</f>
        <v>22</v>
      </c>
      <c r="F28" s="71">
        <f>C27</f>
        <v>17</v>
      </c>
      <c r="G28" s="71">
        <f>E27</f>
        <v>18</v>
      </c>
      <c r="H28" s="13"/>
      <c r="I28" s="14"/>
    </row>
    <row r="29" spans="1:9" ht="24.95" customHeight="1" x14ac:dyDescent="0.15">
      <c r="A29" s="9" t="s">
        <v>11</v>
      </c>
      <c r="B29" s="10">
        <v>0.4375</v>
      </c>
      <c r="C29" s="68">
        <f>低学年32!P25</f>
        <v>25</v>
      </c>
      <c r="D29" s="72" t="s">
        <v>137</v>
      </c>
      <c r="E29" s="70">
        <f>低学年32!P27</f>
        <v>26</v>
      </c>
      <c r="F29" s="71">
        <f>C30</f>
        <v>29</v>
      </c>
      <c r="G29" s="71">
        <f>E30</f>
        <v>30</v>
      </c>
      <c r="H29" s="13"/>
      <c r="I29" s="14"/>
    </row>
    <row r="30" spans="1:9" ht="24.95" customHeight="1" x14ac:dyDescent="0.15">
      <c r="A30" s="9" t="s">
        <v>12</v>
      </c>
      <c r="B30" s="10">
        <v>0.46875</v>
      </c>
      <c r="C30" s="68">
        <f>低学年32!P33</f>
        <v>29</v>
      </c>
      <c r="D30" s="72" t="s">
        <v>137</v>
      </c>
      <c r="E30" s="70">
        <f>低学年32!P35</f>
        <v>30</v>
      </c>
      <c r="F30" s="71">
        <f>C29</f>
        <v>25</v>
      </c>
      <c r="G30" s="71">
        <f>E29</f>
        <v>26</v>
      </c>
      <c r="H30" s="13"/>
      <c r="I30" s="14"/>
    </row>
    <row r="31" spans="1:9" ht="24.95" customHeight="1" x14ac:dyDescent="0.15">
      <c r="A31" s="9" t="s">
        <v>13</v>
      </c>
      <c r="B31" s="10">
        <v>0.5</v>
      </c>
      <c r="C31" s="68" t="s">
        <v>127</v>
      </c>
      <c r="D31" s="72" t="s">
        <v>137</v>
      </c>
      <c r="E31" s="70" t="s">
        <v>149</v>
      </c>
      <c r="F31" s="71" t="str">
        <f>C33</f>
        <v>Ｃ③負</v>
      </c>
      <c r="G31" s="71" t="str">
        <f>E33</f>
        <v>Ｄ③負</v>
      </c>
      <c r="H31" s="13"/>
      <c r="I31" s="14"/>
    </row>
    <row r="32" spans="1:9" ht="24.95" customHeight="1" x14ac:dyDescent="0.15">
      <c r="A32" s="9" t="s">
        <v>14</v>
      </c>
      <c r="B32" s="10">
        <v>0.53125</v>
      </c>
      <c r="C32" s="68" t="s">
        <v>182</v>
      </c>
      <c r="D32" s="72" t="s">
        <v>137</v>
      </c>
      <c r="E32" s="70" t="s">
        <v>68</v>
      </c>
      <c r="F32" s="71" t="str">
        <f>C31</f>
        <v>Ｃ①負</v>
      </c>
      <c r="G32" s="71" t="str">
        <f>E31</f>
        <v>Ｄ①負</v>
      </c>
      <c r="H32" s="13"/>
      <c r="I32" s="14"/>
    </row>
    <row r="33" spans="1:9" s="15" customFormat="1" ht="24.95" customHeight="1" x14ac:dyDescent="0.15">
      <c r="A33" s="9" t="s">
        <v>18</v>
      </c>
      <c r="B33" s="10">
        <v>0.5625</v>
      </c>
      <c r="C33" s="68" t="s">
        <v>124</v>
      </c>
      <c r="D33" s="72" t="s">
        <v>137</v>
      </c>
      <c r="E33" s="70" t="s">
        <v>126</v>
      </c>
      <c r="F33" s="71" t="str">
        <f>C32</f>
        <v>C②負</v>
      </c>
      <c r="G33" s="71" t="str">
        <f>E32</f>
        <v>Ｄ②負</v>
      </c>
      <c r="H33" s="13"/>
      <c r="I33" s="14"/>
    </row>
    <row r="34" spans="1:9" s="15" customFormat="1" ht="24.95" customHeight="1" x14ac:dyDescent="0.15">
      <c r="A34" s="9" t="s">
        <v>19</v>
      </c>
      <c r="B34" s="10">
        <v>0.59375</v>
      </c>
      <c r="C34" s="68" t="s">
        <v>67</v>
      </c>
      <c r="D34" s="72" t="s">
        <v>137</v>
      </c>
      <c r="E34" s="70" t="s">
        <v>69</v>
      </c>
      <c r="F34" s="71" t="str">
        <f>C33</f>
        <v>Ｃ③負</v>
      </c>
      <c r="G34" s="71" t="str">
        <f>E33</f>
        <v>Ｄ③負</v>
      </c>
      <c r="H34" s="13"/>
      <c r="I34" s="14"/>
    </row>
    <row r="35" spans="1:9" ht="24.95" customHeight="1" x14ac:dyDescent="0.15"/>
    <row r="36" spans="1:9" ht="24.95" customHeight="1" x14ac:dyDescent="0.15">
      <c r="A36" s="159" t="s">
        <v>17</v>
      </c>
      <c r="B36" s="159"/>
      <c r="C36" s="159" t="s">
        <v>7</v>
      </c>
      <c r="D36" s="159"/>
      <c r="E36" s="159"/>
      <c r="F36" s="161" t="s">
        <v>8</v>
      </c>
      <c r="G36" s="162"/>
      <c r="H36" s="7"/>
      <c r="I36" s="8"/>
    </row>
    <row r="37" spans="1:9" s="15" customFormat="1" ht="24.95" customHeight="1" x14ac:dyDescent="0.15">
      <c r="A37" s="9" t="s">
        <v>9</v>
      </c>
      <c r="B37" s="10">
        <v>0.375</v>
      </c>
      <c r="C37" s="68">
        <f>低学年32!P10</f>
        <v>19</v>
      </c>
      <c r="D37" s="72" t="s">
        <v>137</v>
      </c>
      <c r="E37" s="70">
        <f>低学年32!P12</f>
        <v>20</v>
      </c>
      <c r="F37" s="71">
        <f>C38</f>
        <v>23</v>
      </c>
      <c r="G37" s="71">
        <f>E38</f>
        <v>24</v>
      </c>
      <c r="H37" s="13"/>
      <c r="I37" s="14"/>
    </row>
    <row r="38" spans="1:9" s="15" customFormat="1" ht="24.95" customHeight="1" x14ac:dyDescent="0.15">
      <c r="A38" s="9" t="s">
        <v>10</v>
      </c>
      <c r="B38" s="10">
        <v>0.40625</v>
      </c>
      <c r="C38" s="68">
        <f>低学年32!P18</f>
        <v>23</v>
      </c>
      <c r="D38" s="72" t="s">
        <v>137</v>
      </c>
      <c r="E38" s="70">
        <f>低学年32!P20</f>
        <v>24</v>
      </c>
      <c r="F38" s="71">
        <f>C37</f>
        <v>19</v>
      </c>
      <c r="G38" s="71">
        <f>E37</f>
        <v>20</v>
      </c>
      <c r="H38" s="13"/>
      <c r="I38" s="14"/>
    </row>
    <row r="39" spans="1:9" s="15" customFormat="1" ht="24.95" customHeight="1" x14ac:dyDescent="0.15">
      <c r="A39" s="9" t="s">
        <v>11</v>
      </c>
      <c r="B39" s="10">
        <v>0.4375</v>
      </c>
      <c r="C39" s="69">
        <f>低学年32!P29</f>
        <v>27</v>
      </c>
      <c r="D39" s="72" t="s">
        <v>137</v>
      </c>
      <c r="E39" s="69">
        <f>低学年32!P31</f>
        <v>28</v>
      </c>
      <c r="F39" s="71">
        <f>C40</f>
        <v>31</v>
      </c>
      <c r="G39" s="71">
        <f>E40</f>
        <v>32</v>
      </c>
      <c r="H39" s="13"/>
      <c r="I39" s="14"/>
    </row>
    <row r="40" spans="1:9" s="15" customFormat="1" ht="24.95" customHeight="1" x14ac:dyDescent="0.15">
      <c r="A40" s="9" t="s">
        <v>12</v>
      </c>
      <c r="B40" s="10">
        <v>0.46875</v>
      </c>
      <c r="C40" s="68">
        <f>低学年32!P37</f>
        <v>31</v>
      </c>
      <c r="D40" s="72" t="s">
        <v>137</v>
      </c>
      <c r="E40" s="70">
        <f>低学年32!P39</f>
        <v>32</v>
      </c>
      <c r="F40" s="71">
        <f>C39</f>
        <v>27</v>
      </c>
      <c r="G40" s="71">
        <f>E39</f>
        <v>28</v>
      </c>
      <c r="H40" s="13"/>
      <c r="I40" s="14"/>
    </row>
    <row r="41" spans="1:9" s="15" customFormat="1" ht="24.95" customHeight="1" x14ac:dyDescent="0.15">
      <c r="A41" s="9" t="s">
        <v>13</v>
      </c>
      <c r="B41" s="10">
        <v>0.5</v>
      </c>
      <c r="C41" s="68" t="s">
        <v>128</v>
      </c>
      <c r="D41" s="72" t="s">
        <v>137</v>
      </c>
      <c r="E41" s="70" t="s">
        <v>131</v>
      </c>
      <c r="F41" s="71" t="str">
        <f>C42</f>
        <v>Ｃ②勝</v>
      </c>
      <c r="G41" s="71" t="str">
        <f>E42</f>
        <v>Ｄ②勝</v>
      </c>
      <c r="H41" s="13"/>
      <c r="I41" s="14"/>
    </row>
    <row r="42" spans="1:9" s="15" customFormat="1" ht="24.95" customHeight="1" x14ac:dyDescent="0.15">
      <c r="A42" s="9" t="s">
        <v>14</v>
      </c>
      <c r="B42" s="10">
        <v>0.53125</v>
      </c>
      <c r="C42" s="68" t="s">
        <v>70</v>
      </c>
      <c r="D42" s="72" t="s">
        <v>137</v>
      </c>
      <c r="E42" s="70" t="s">
        <v>72</v>
      </c>
      <c r="F42" s="71" t="str">
        <f>C41</f>
        <v>Ｃ①勝</v>
      </c>
      <c r="G42" s="71" t="str">
        <f>E41</f>
        <v>Ｄ①勝</v>
      </c>
      <c r="H42" s="13"/>
      <c r="I42" s="14"/>
    </row>
    <row r="43" spans="1:9" s="15" customFormat="1" ht="24.95" customHeight="1" x14ac:dyDescent="0.15">
      <c r="A43" s="9" t="s">
        <v>18</v>
      </c>
      <c r="B43" s="10">
        <v>0.5625</v>
      </c>
      <c r="C43" s="68" t="s">
        <v>151</v>
      </c>
      <c r="D43" s="72" t="s">
        <v>137</v>
      </c>
      <c r="E43" s="70" t="s">
        <v>150</v>
      </c>
      <c r="F43" s="71" t="str">
        <f>C44</f>
        <v>Ｃ④勝</v>
      </c>
      <c r="G43" s="71" t="str">
        <f>E44</f>
        <v>Ｄ④勝</v>
      </c>
      <c r="H43" s="13"/>
      <c r="I43" s="14"/>
    </row>
    <row r="44" spans="1:9" s="15" customFormat="1" ht="24.95" customHeight="1" x14ac:dyDescent="0.15">
      <c r="A44" s="9" t="s">
        <v>19</v>
      </c>
      <c r="B44" s="10">
        <v>0.59375</v>
      </c>
      <c r="C44" s="68" t="s">
        <v>152</v>
      </c>
      <c r="D44" s="72" t="s">
        <v>137</v>
      </c>
      <c r="E44" s="70" t="s">
        <v>183</v>
      </c>
      <c r="F44" s="71" t="str">
        <f>C43</f>
        <v>Ｃ③勝</v>
      </c>
      <c r="G44" s="71" t="str">
        <f>E43</f>
        <v>Ｄ③勝</v>
      </c>
      <c r="H44" s="13"/>
      <c r="I44" s="14"/>
    </row>
    <row r="45" spans="1:9" ht="24.95" customHeight="1" x14ac:dyDescent="0.15"/>
  </sheetData>
  <mergeCells count="13">
    <mergeCell ref="A2:G2"/>
    <mergeCell ref="C26:E26"/>
    <mergeCell ref="F26:G26"/>
    <mergeCell ref="F36:G36"/>
    <mergeCell ref="C6:E6"/>
    <mergeCell ref="A16:B16"/>
    <mergeCell ref="C16:E16"/>
    <mergeCell ref="F6:G6"/>
    <mergeCell ref="A6:B6"/>
    <mergeCell ref="F16:G16"/>
    <mergeCell ref="A36:B36"/>
    <mergeCell ref="C36:E36"/>
    <mergeCell ref="A26:B26"/>
  </mergeCells>
  <phoneticPr fontId="2"/>
  <pageMargins left="0.78740157480314965" right="0.19685039370078741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  <pageSetUpPr fitToPage="1"/>
  </sheetPr>
  <dimension ref="A1:J41"/>
  <sheetViews>
    <sheetView zoomScale="140" zoomScaleNormal="140" workbookViewId="0">
      <selection activeCell="F14" sqref="F14"/>
    </sheetView>
  </sheetViews>
  <sheetFormatPr defaultRowHeight="13.5" x14ac:dyDescent="0.15"/>
  <cols>
    <col min="1" max="1" width="3.75" customWidth="1"/>
    <col min="2" max="2" width="6" customWidth="1"/>
    <col min="3" max="3" width="19.375" style="98" customWidth="1"/>
    <col min="4" max="4" width="13.5" style="62" customWidth="1"/>
    <col min="5" max="5" width="18.625" style="63" customWidth="1"/>
    <col min="6" max="6" width="29.75" style="63" customWidth="1"/>
    <col min="7" max="7" width="0.75" customWidth="1"/>
  </cols>
  <sheetData>
    <row r="1" spans="1:10" ht="27.75" customHeight="1" x14ac:dyDescent="0.15">
      <c r="A1" s="141" t="s">
        <v>184</v>
      </c>
      <c r="B1" s="141"/>
      <c r="C1" s="141"/>
      <c r="D1" s="141"/>
      <c r="E1" s="141"/>
      <c r="F1" s="141"/>
    </row>
    <row r="2" spans="1:10" ht="28.5" customHeight="1" x14ac:dyDescent="0.15">
      <c r="A2" s="142" t="s">
        <v>294</v>
      </c>
      <c r="B2" s="142"/>
      <c r="C2" s="142"/>
      <c r="D2" s="142"/>
      <c r="E2" s="142"/>
      <c r="F2" s="142"/>
    </row>
    <row r="3" spans="1:10" ht="23.25" customHeight="1" x14ac:dyDescent="0.15">
      <c r="A3" s="28" t="s">
        <v>256</v>
      </c>
      <c r="B3" s="85" t="s">
        <v>216</v>
      </c>
      <c r="C3" s="29" t="s">
        <v>185</v>
      </c>
      <c r="D3" s="30"/>
      <c r="E3" s="31" t="s">
        <v>354</v>
      </c>
      <c r="F3" s="32"/>
    </row>
    <row r="4" spans="1:10" ht="20.100000000000001" customHeight="1" x14ac:dyDescent="0.15">
      <c r="A4" s="33">
        <v>1</v>
      </c>
      <c r="B4" s="86">
        <v>5</v>
      </c>
      <c r="C4" s="34" t="s">
        <v>186</v>
      </c>
      <c r="D4" s="33" t="s">
        <v>217</v>
      </c>
      <c r="E4" s="36"/>
      <c r="F4" s="36"/>
      <c r="G4" s="37"/>
      <c r="H4" s="37"/>
      <c r="I4" s="37"/>
      <c r="J4" s="37"/>
    </row>
    <row r="5" spans="1:10" ht="20.100000000000001" customHeight="1" x14ac:dyDescent="0.15">
      <c r="A5" s="38">
        <f t="shared" ref="A5:A38" si="0">A4+1</f>
        <v>2</v>
      </c>
      <c r="B5" s="87">
        <v>9</v>
      </c>
      <c r="C5" s="39" t="s">
        <v>187</v>
      </c>
      <c r="D5" s="88" t="s">
        <v>218</v>
      </c>
      <c r="E5" s="41"/>
      <c r="F5" s="41"/>
      <c r="G5" s="37"/>
      <c r="H5" s="37"/>
      <c r="I5" s="37"/>
      <c r="J5" s="37"/>
    </row>
    <row r="6" spans="1:10" ht="20.100000000000001" customHeight="1" x14ac:dyDescent="0.15">
      <c r="A6" s="38">
        <f t="shared" si="0"/>
        <v>3</v>
      </c>
      <c r="B6" s="87">
        <v>17</v>
      </c>
      <c r="C6" s="39" t="s">
        <v>188</v>
      </c>
      <c r="D6" s="88" t="s">
        <v>218</v>
      </c>
      <c r="E6" s="41"/>
      <c r="F6" s="41"/>
      <c r="G6" s="42"/>
      <c r="H6" s="42"/>
      <c r="I6" s="42"/>
      <c r="J6" s="42"/>
    </row>
    <row r="7" spans="1:10" ht="20.100000000000001" customHeight="1" x14ac:dyDescent="0.15">
      <c r="A7" s="38">
        <f t="shared" si="0"/>
        <v>4</v>
      </c>
      <c r="B7" s="87">
        <v>28</v>
      </c>
      <c r="C7" s="54" t="s">
        <v>189</v>
      </c>
      <c r="D7" s="88" t="s">
        <v>218</v>
      </c>
      <c r="E7" s="40"/>
      <c r="F7" s="40"/>
      <c r="G7" s="44"/>
      <c r="H7" s="44"/>
      <c r="I7" s="44"/>
      <c r="J7" s="44"/>
    </row>
    <row r="8" spans="1:10" ht="20.100000000000001" customHeight="1" x14ac:dyDescent="0.15">
      <c r="A8" s="38">
        <f t="shared" si="0"/>
        <v>5</v>
      </c>
      <c r="B8" s="87">
        <v>1</v>
      </c>
      <c r="C8" s="54" t="s">
        <v>190</v>
      </c>
      <c r="D8" s="88" t="s">
        <v>218</v>
      </c>
      <c r="E8" s="115"/>
      <c r="F8" s="115"/>
      <c r="G8" s="44"/>
      <c r="H8" s="44"/>
      <c r="I8" s="44"/>
      <c r="J8" s="44"/>
    </row>
    <row r="9" spans="1:10" ht="20.100000000000001" customHeight="1" x14ac:dyDescent="0.15">
      <c r="A9" s="38">
        <f t="shared" si="0"/>
        <v>6</v>
      </c>
      <c r="B9" s="87">
        <v>13</v>
      </c>
      <c r="C9" s="54" t="s">
        <v>191</v>
      </c>
      <c r="D9" s="88" t="s">
        <v>218</v>
      </c>
      <c r="E9" s="115"/>
      <c r="F9" s="41"/>
      <c r="G9" s="44"/>
      <c r="H9" s="44"/>
      <c r="I9" s="44"/>
      <c r="J9" s="44"/>
    </row>
    <row r="10" spans="1:10" ht="20.100000000000001" customHeight="1" x14ac:dyDescent="0.15">
      <c r="A10" s="38">
        <f t="shared" si="0"/>
        <v>7</v>
      </c>
      <c r="B10" s="87">
        <v>25</v>
      </c>
      <c r="C10" s="43" t="s">
        <v>192</v>
      </c>
      <c r="D10" s="88" t="s">
        <v>218</v>
      </c>
      <c r="E10" s="41"/>
      <c r="F10" s="41"/>
      <c r="G10" s="44"/>
      <c r="H10" s="44"/>
      <c r="I10" s="44"/>
      <c r="J10" s="44"/>
    </row>
    <row r="11" spans="1:10" ht="20.100000000000001" customHeight="1" x14ac:dyDescent="0.15">
      <c r="A11" s="38">
        <f t="shared" si="0"/>
        <v>8</v>
      </c>
      <c r="B11" s="87">
        <v>21</v>
      </c>
      <c r="C11" s="43" t="s">
        <v>193</v>
      </c>
      <c r="D11" s="88" t="s">
        <v>218</v>
      </c>
      <c r="E11" s="115"/>
      <c r="F11" s="41"/>
      <c r="G11" s="44"/>
      <c r="H11" s="44"/>
      <c r="I11" s="44"/>
      <c r="J11" s="44"/>
    </row>
    <row r="12" spans="1:10" ht="20.100000000000001" customHeight="1" x14ac:dyDescent="0.15">
      <c r="A12" s="38">
        <f t="shared" si="0"/>
        <v>9</v>
      </c>
      <c r="B12" s="107"/>
      <c r="C12" s="90" t="s">
        <v>194</v>
      </c>
      <c r="D12" s="88" t="s">
        <v>218</v>
      </c>
      <c r="E12" s="110"/>
      <c r="F12" s="46"/>
      <c r="G12" s="44"/>
      <c r="H12" s="44"/>
      <c r="I12" s="44"/>
      <c r="J12" s="44"/>
    </row>
    <row r="13" spans="1:10" ht="20.100000000000001" customHeight="1" x14ac:dyDescent="0.15">
      <c r="A13" s="65">
        <f t="shared" si="0"/>
        <v>10</v>
      </c>
      <c r="B13" s="87">
        <v>3</v>
      </c>
      <c r="C13" s="64" t="s">
        <v>195</v>
      </c>
      <c r="D13" s="91" t="s">
        <v>218</v>
      </c>
      <c r="E13" s="49"/>
      <c r="F13" s="49"/>
      <c r="G13" s="44"/>
      <c r="H13" s="44"/>
      <c r="I13" s="44"/>
      <c r="J13" s="44"/>
    </row>
    <row r="14" spans="1:10" ht="20.100000000000001" customHeight="1" x14ac:dyDescent="0.15">
      <c r="A14" s="33">
        <f t="shared" si="0"/>
        <v>11</v>
      </c>
      <c r="B14" s="87">
        <v>7</v>
      </c>
      <c r="C14" s="112" t="s">
        <v>295</v>
      </c>
      <c r="D14" s="33" t="s">
        <v>219</v>
      </c>
      <c r="E14" s="51"/>
      <c r="F14" s="51"/>
      <c r="G14" s="44"/>
      <c r="H14" s="44"/>
      <c r="I14" s="44"/>
      <c r="J14" s="44"/>
    </row>
    <row r="15" spans="1:10" ht="20.100000000000001" customHeight="1" x14ac:dyDescent="0.15">
      <c r="A15" s="38">
        <f t="shared" si="0"/>
        <v>12</v>
      </c>
      <c r="B15" s="87">
        <v>10</v>
      </c>
      <c r="C15" s="93" t="s">
        <v>197</v>
      </c>
      <c r="D15" s="88" t="s">
        <v>220</v>
      </c>
      <c r="E15" s="41"/>
      <c r="F15" s="41"/>
      <c r="G15" s="44"/>
      <c r="H15" s="44"/>
      <c r="I15" s="44"/>
      <c r="J15" s="44"/>
    </row>
    <row r="16" spans="1:10" ht="20.100000000000001" customHeight="1" x14ac:dyDescent="0.15">
      <c r="A16" s="38">
        <f t="shared" si="0"/>
        <v>13</v>
      </c>
      <c r="B16" s="87">
        <v>22</v>
      </c>
      <c r="C16" s="43" t="s">
        <v>198</v>
      </c>
      <c r="D16" s="88" t="s">
        <v>220</v>
      </c>
      <c r="E16" s="41"/>
      <c r="F16" s="41"/>
      <c r="G16" s="44"/>
      <c r="H16" s="44"/>
      <c r="I16" s="44"/>
      <c r="J16" s="44"/>
    </row>
    <row r="17" spans="1:10" ht="20.100000000000001" customHeight="1" x14ac:dyDescent="0.15">
      <c r="A17" s="38">
        <f t="shared" si="0"/>
        <v>14</v>
      </c>
      <c r="B17" s="87">
        <v>2</v>
      </c>
      <c r="C17" s="43" t="s">
        <v>199</v>
      </c>
      <c r="D17" s="88" t="s">
        <v>220</v>
      </c>
      <c r="E17" s="41"/>
      <c r="F17" s="41"/>
      <c r="G17" s="44"/>
      <c r="H17" s="44"/>
      <c r="I17" s="44"/>
      <c r="J17" s="44"/>
    </row>
    <row r="18" spans="1:10" ht="20.100000000000001" customHeight="1" x14ac:dyDescent="0.15">
      <c r="A18" s="38">
        <f t="shared" si="0"/>
        <v>15</v>
      </c>
      <c r="B18" s="87">
        <v>29</v>
      </c>
      <c r="C18" s="43" t="s">
        <v>200</v>
      </c>
      <c r="D18" s="88" t="s">
        <v>220</v>
      </c>
      <c r="E18" s="41"/>
      <c r="F18" s="41"/>
      <c r="G18" s="44"/>
      <c r="H18" s="44"/>
      <c r="I18" s="44"/>
      <c r="J18" s="44"/>
    </row>
    <row r="19" spans="1:10" ht="20.100000000000001" customHeight="1" x14ac:dyDescent="0.15">
      <c r="A19" s="38">
        <f t="shared" si="0"/>
        <v>16</v>
      </c>
      <c r="B19" s="87">
        <v>14</v>
      </c>
      <c r="C19" s="43" t="s">
        <v>201</v>
      </c>
      <c r="D19" s="88" t="s">
        <v>220</v>
      </c>
      <c r="E19" s="40"/>
      <c r="F19" s="40"/>
      <c r="G19" s="44"/>
      <c r="H19" s="44"/>
      <c r="I19" s="44"/>
      <c r="J19" s="44"/>
    </row>
    <row r="20" spans="1:10" ht="20.100000000000001" customHeight="1" x14ac:dyDescent="0.15">
      <c r="A20" s="38">
        <f t="shared" si="0"/>
        <v>17</v>
      </c>
      <c r="B20" s="87">
        <v>11</v>
      </c>
      <c r="C20" s="43" t="s">
        <v>202</v>
      </c>
      <c r="D20" s="88" t="s">
        <v>220</v>
      </c>
      <c r="E20" s="41"/>
      <c r="F20" s="41"/>
      <c r="G20" s="44"/>
      <c r="H20" s="44"/>
      <c r="I20" s="44"/>
      <c r="J20" s="44"/>
    </row>
    <row r="21" spans="1:10" ht="20.100000000000001" customHeight="1" x14ac:dyDescent="0.15">
      <c r="A21" s="38">
        <f t="shared" si="0"/>
        <v>18</v>
      </c>
      <c r="B21" s="87">
        <v>18</v>
      </c>
      <c r="C21" s="54" t="s">
        <v>203</v>
      </c>
      <c r="D21" s="88" t="s">
        <v>220</v>
      </c>
      <c r="E21" s="40"/>
      <c r="F21" s="40"/>
      <c r="G21" s="44"/>
      <c r="H21" s="44"/>
      <c r="I21" s="44"/>
      <c r="J21" s="44"/>
    </row>
    <row r="22" spans="1:10" ht="20.100000000000001" customHeight="1" x14ac:dyDescent="0.15">
      <c r="A22" s="38">
        <f t="shared" si="0"/>
        <v>19</v>
      </c>
      <c r="B22" s="87">
        <v>6</v>
      </c>
      <c r="C22" s="43" t="s">
        <v>204</v>
      </c>
      <c r="D22" s="88" t="s">
        <v>220</v>
      </c>
      <c r="E22" s="40"/>
      <c r="F22" s="40"/>
      <c r="G22" s="44"/>
      <c r="H22" s="44"/>
      <c r="I22" s="44"/>
      <c r="J22" s="44"/>
    </row>
    <row r="23" spans="1:10" ht="20.100000000000001" customHeight="1" x14ac:dyDescent="0.15">
      <c r="A23" s="38">
        <f t="shared" si="0"/>
        <v>20</v>
      </c>
      <c r="B23" s="87">
        <v>26</v>
      </c>
      <c r="C23" s="64" t="s">
        <v>296</v>
      </c>
      <c r="D23" s="95" t="s">
        <v>220</v>
      </c>
      <c r="E23" s="111"/>
      <c r="F23" s="53"/>
      <c r="G23" s="44"/>
      <c r="H23" s="44"/>
      <c r="I23" s="44"/>
      <c r="J23" s="44"/>
    </row>
    <row r="24" spans="1:10" ht="20.100000000000001" customHeight="1" x14ac:dyDescent="0.15">
      <c r="A24" s="66">
        <f t="shared" si="0"/>
        <v>21</v>
      </c>
      <c r="B24" s="87">
        <v>15</v>
      </c>
      <c r="C24" s="52" t="s">
        <v>205</v>
      </c>
      <c r="D24" s="66" t="s">
        <v>222</v>
      </c>
      <c r="E24" s="51"/>
      <c r="F24" s="51"/>
      <c r="G24" s="44"/>
      <c r="H24" s="44"/>
      <c r="I24" s="44"/>
      <c r="J24" s="44"/>
    </row>
    <row r="25" spans="1:10" ht="20.100000000000001" customHeight="1" x14ac:dyDescent="0.15">
      <c r="A25" s="38">
        <f t="shared" si="0"/>
        <v>22</v>
      </c>
      <c r="B25" s="87">
        <v>23</v>
      </c>
      <c r="C25" s="43" t="s">
        <v>289</v>
      </c>
      <c r="D25" s="38" t="s">
        <v>222</v>
      </c>
      <c r="E25" s="41"/>
      <c r="F25" s="41"/>
      <c r="G25" s="44"/>
      <c r="H25" s="44"/>
      <c r="I25" s="44"/>
      <c r="J25" s="44"/>
    </row>
    <row r="26" spans="1:10" ht="20.100000000000001" customHeight="1" x14ac:dyDescent="0.15">
      <c r="A26" s="38">
        <f t="shared" si="0"/>
        <v>23</v>
      </c>
      <c r="B26" s="87">
        <v>27</v>
      </c>
      <c r="C26" s="54" t="s">
        <v>292</v>
      </c>
      <c r="D26" s="38" t="s">
        <v>222</v>
      </c>
      <c r="E26" s="41"/>
      <c r="F26" s="41"/>
    </row>
    <row r="27" spans="1:10" ht="20.100000000000001" customHeight="1" x14ac:dyDescent="0.15">
      <c r="A27" s="38">
        <f t="shared" si="0"/>
        <v>24</v>
      </c>
      <c r="B27" s="87">
        <v>30</v>
      </c>
      <c r="C27" s="54" t="s">
        <v>208</v>
      </c>
      <c r="D27" s="38" t="s">
        <v>222</v>
      </c>
      <c r="E27" s="41"/>
      <c r="F27" s="41"/>
    </row>
    <row r="28" spans="1:10" ht="20.100000000000001" customHeight="1" x14ac:dyDescent="0.15">
      <c r="A28" s="65">
        <f t="shared" si="0"/>
        <v>25</v>
      </c>
      <c r="B28" s="87">
        <v>19</v>
      </c>
      <c r="C28" s="48" t="s">
        <v>209</v>
      </c>
      <c r="D28" s="65" t="s">
        <v>222</v>
      </c>
      <c r="E28" s="53"/>
      <c r="F28" s="53"/>
    </row>
    <row r="29" spans="1:10" ht="20.100000000000001" customHeight="1" x14ac:dyDescent="0.15">
      <c r="A29" s="33">
        <f t="shared" si="0"/>
        <v>26</v>
      </c>
      <c r="B29" s="87">
        <v>31</v>
      </c>
      <c r="C29" s="52" t="s">
        <v>210</v>
      </c>
      <c r="D29" s="33" t="s">
        <v>223</v>
      </c>
      <c r="E29" s="51"/>
      <c r="F29" s="51"/>
    </row>
    <row r="30" spans="1:10" ht="20.100000000000001" customHeight="1" x14ac:dyDescent="0.15">
      <c r="A30" s="38">
        <f t="shared" si="0"/>
        <v>27</v>
      </c>
      <c r="B30" s="87">
        <v>24</v>
      </c>
      <c r="C30" s="54" t="s">
        <v>224</v>
      </c>
      <c r="D30" s="65" t="s">
        <v>223</v>
      </c>
      <c r="E30" s="40"/>
      <c r="F30" s="40"/>
    </row>
    <row r="31" spans="1:10" ht="20.100000000000001" customHeight="1" x14ac:dyDescent="0.15">
      <c r="A31" s="38">
        <f t="shared" si="0"/>
        <v>28</v>
      </c>
      <c r="B31" s="87">
        <v>20</v>
      </c>
      <c r="C31" s="43" t="s">
        <v>214</v>
      </c>
      <c r="D31" s="38" t="s">
        <v>223</v>
      </c>
      <c r="E31" s="41"/>
      <c r="F31" s="41"/>
    </row>
    <row r="32" spans="1:10" ht="20.100000000000001" customHeight="1" x14ac:dyDescent="0.15">
      <c r="A32" s="38">
        <f t="shared" si="0"/>
        <v>29</v>
      </c>
      <c r="B32" s="87">
        <v>8</v>
      </c>
      <c r="C32" s="43" t="s">
        <v>212</v>
      </c>
      <c r="D32" s="38" t="s">
        <v>225</v>
      </c>
      <c r="E32" s="41"/>
      <c r="F32" s="41"/>
    </row>
    <row r="33" spans="1:10" ht="20.100000000000001" customHeight="1" x14ac:dyDescent="0.15">
      <c r="A33" s="38">
        <f t="shared" si="0"/>
        <v>30</v>
      </c>
      <c r="B33" s="87">
        <v>12</v>
      </c>
      <c r="C33" s="43" t="s">
        <v>213</v>
      </c>
      <c r="D33" s="65" t="s">
        <v>225</v>
      </c>
      <c r="E33" s="41"/>
      <c r="F33" s="41"/>
    </row>
    <row r="34" spans="1:10" ht="20.100000000000001" customHeight="1" x14ac:dyDescent="0.15">
      <c r="A34" s="38">
        <f t="shared" si="0"/>
        <v>31</v>
      </c>
      <c r="B34" s="87">
        <v>16</v>
      </c>
      <c r="C34" s="54" t="s">
        <v>211</v>
      </c>
      <c r="D34" s="65" t="s">
        <v>225</v>
      </c>
      <c r="E34" s="41"/>
      <c r="F34" s="41"/>
    </row>
    <row r="35" spans="1:10" ht="20.100000000000001" customHeight="1" x14ac:dyDescent="0.15">
      <c r="A35" s="47">
        <f t="shared" si="0"/>
        <v>32</v>
      </c>
      <c r="B35" s="87">
        <v>4</v>
      </c>
      <c r="C35" s="64" t="s">
        <v>280</v>
      </c>
      <c r="D35" s="47" t="s">
        <v>281</v>
      </c>
      <c r="E35" s="53"/>
      <c r="F35" s="53"/>
      <c r="J35" s="55"/>
    </row>
    <row r="36" spans="1:10" ht="20.100000000000001" customHeight="1" x14ac:dyDescent="0.15">
      <c r="A36" s="66">
        <f t="shared" si="0"/>
        <v>33</v>
      </c>
      <c r="B36" s="66"/>
      <c r="C36" s="52"/>
      <c r="D36" s="96"/>
      <c r="E36" s="51"/>
      <c r="F36" s="51"/>
      <c r="J36" s="55"/>
    </row>
    <row r="37" spans="1:10" ht="20.100000000000001" customHeight="1" x14ac:dyDescent="0.15">
      <c r="A37" s="38">
        <f t="shared" si="0"/>
        <v>34</v>
      </c>
      <c r="B37" s="38"/>
      <c r="C37" s="43"/>
      <c r="D37" s="57"/>
      <c r="E37" s="41"/>
      <c r="F37" s="41"/>
    </row>
    <row r="38" spans="1:10" ht="20.100000000000001" customHeight="1" x14ac:dyDescent="0.15">
      <c r="A38" s="47">
        <f t="shared" si="0"/>
        <v>35</v>
      </c>
      <c r="B38" s="47"/>
      <c r="C38" s="48"/>
      <c r="D38" s="58"/>
      <c r="E38" s="53"/>
      <c r="F38" s="53"/>
      <c r="I38" s="20"/>
    </row>
    <row r="39" spans="1:10" ht="20.100000000000001" customHeight="1" x14ac:dyDescent="0.15">
      <c r="A39" s="20"/>
      <c r="B39" s="20"/>
      <c r="C39" s="97"/>
      <c r="D39" s="60"/>
      <c r="E39" s="61"/>
      <c r="F39" s="61"/>
    </row>
    <row r="40" spans="1:10" s="20" customFormat="1" ht="3.75" customHeight="1" x14ac:dyDescent="0.15">
      <c r="A40"/>
      <c r="B40"/>
      <c r="C40" s="98"/>
      <c r="D40" s="62"/>
      <c r="E40" s="63"/>
      <c r="F40" s="63"/>
      <c r="I40"/>
    </row>
    <row r="41" spans="1:10" x14ac:dyDescent="0.15">
      <c r="E41" s="63">
        <f>COUNTA(E4:E33)</f>
        <v>0</v>
      </c>
    </row>
  </sheetData>
  <mergeCells count="2">
    <mergeCell ref="A1:F1"/>
    <mergeCell ref="A2:F2"/>
  </mergeCells>
  <phoneticPr fontId="2"/>
  <printOptions horizontalCentered="1"/>
  <pageMargins left="0.78740157480314965" right="0.39370078740157483" top="0.59055118110236227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S41"/>
  <sheetViews>
    <sheetView zoomScale="140" zoomScaleNormal="140" workbookViewId="0">
      <selection activeCell="P53" sqref="P53"/>
    </sheetView>
  </sheetViews>
  <sheetFormatPr defaultRowHeight="13.5" x14ac:dyDescent="0.15"/>
  <cols>
    <col min="1" max="1" width="4.625" style="106" customWidth="1"/>
    <col min="2" max="2" width="4.625" customWidth="1"/>
    <col min="6" max="7" width="5.625" customWidth="1"/>
    <col min="8" max="8" width="10.625" customWidth="1"/>
    <col min="9" max="12" width="5.625" customWidth="1"/>
    <col min="13" max="13" width="10.625" customWidth="1"/>
    <col min="14" max="15" width="5.625" customWidth="1"/>
    <col min="19" max="19" width="9" style="106"/>
    <col min="262" max="263" width="5.625" customWidth="1"/>
    <col min="264" max="264" width="10.625" customWidth="1"/>
    <col min="265" max="268" width="5.625" customWidth="1"/>
    <col min="269" max="269" width="10.625" customWidth="1"/>
    <col min="270" max="271" width="5.625" customWidth="1"/>
    <col min="518" max="519" width="5.625" customWidth="1"/>
    <col min="520" max="520" width="10.625" customWidth="1"/>
    <col min="521" max="524" width="5.625" customWidth="1"/>
    <col min="525" max="525" width="10.625" customWidth="1"/>
    <col min="526" max="527" width="5.625" customWidth="1"/>
    <col min="774" max="775" width="5.625" customWidth="1"/>
    <col min="776" max="776" width="10.625" customWidth="1"/>
    <col min="777" max="780" width="5.625" customWidth="1"/>
    <col min="781" max="781" width="10.625" customWidth="1"/>
    <col min="782" max="783" width="5.625" customWidth="1"/>
    <col min="1030" max="1031" width="5.625" customWidth="1"/>
    <col min="1032" max="1032" width="10.625" customWidth="1"/>
    <col min="1033" max="1036" width="5.625" customWidth="1"/>
    <col min="1037" max="1037" width="10.625" customWidth="1"/>
    <col min="1038" max="1039" width="5.625" customWidth="1"/>
    <col min="1286" max="1287" width="5.625" customWidth="1"/>
    <col min="1288" max="1288" width="10.625" customWidth="1"/>
    <col min="1289" max="1292" width="5.625" customWidth="1"/>
    <col min="1293" max="1293" width="10.625" customWidth="1"/>
    <col min="1294" max="1295" width="5.625" customWidth="1"/>
    <col min="1542" max="1543" width="5.625" customWidth="1"/>
    <col min="1544" max="1544" width="10.625" customWidth="1"/>
    <col min="1545" max="1548" width="5.625" customWidth="1"/>
    <col min="1549" max="1549" width="10.625" customWidth="1"/>
    <col min="1550" max="1551" width="5.625" customWidth="1"/>
    <col min="1798" max="1799" width="5.625" customWidth="1"/>
    <col min="1800" max="1800" width="10.625" customWidth="1"/>
    <col min="1801" max="1804" width="5.625" customWidth="1"/>
    <col min="1805" max="1805" width="10.625" customWidth="1"/>
    <col min="1806" max="1807" width="5.625" customWidth="1"/>
    <col min="2054" max="2055" width="5.625" customWidth="1"/>
    <col min="2056" max="2056" width="10.625" customWidth="1"/>
    <col min="2057" max="2060" width="5.625" customWidth="1"/>
    <col min="2061" max="2061" width="10.625" customWidth="1"/>
    <col min="2062" max="2063" width="5.625" customWidth="1"/>
    <col min="2310" max="2311" width="5.625" customWidth="1"/>
    <col min="2312" max="2312" width="10.625" customWidth="1"/>
    <col min="2313" max="2316" width="5.625" customWidth="1"/>
    <col min="2317" max="2317" width="10.625" customWidth="1"/>
    <col min="2318" max="2319" width="5.625" customWidth="1"/>
    <col min="2566" max="2567" width="5.625" customWidth="1"/>
    <col min="2568" max="2568" width="10.625" customWidth="1"/>
    <col min="2569" max="2572" width="5.625" customWidth="1"/>
    <col min="2573" max="2573" width="10.625" customWidth="1"/>
    <col min="2574" max="2575" width="5.625" customWidth="1"/>
    <col min="2822" max="2823" width="5.625" customWidth="1"/>
    <col min="2824" max="2824" width="10.625" customWidth="1"/>
    <col min="2825" max="2828" width="5.625" customWidth="1"/>
    <col min="2829" max="2829" width="10.625" customWidth="1"/>
    <col min="2830" max="2831" width="5.625" customWidth="1"/>
    <col min="3078" max="3079" width="5.625" customWidth="1"/>
    <col min="3080" max="3080" width="10.625" customWidth="1"/>
    <col min="3081" max="3084" width="5.625" customWidth="1"/>
    <col min="3085" max="3085" width="10.625" customWidth="1"/>
    <col min="3086" max="3087" width="5.625" customWidth="1"/>
    <col min="3334" max="3335" width="5.625" customWidth="1"/>
    <col min="3336" max="3336" width="10.625" customWidth="1"/>
    <col min="3337" max="3340" width="5.625" customWidth="1"/>
    <col min="3341" max="3341" width="10.625" customWidth="1"/>
    <col min="3342" max="3343" width="5.625" customWidth="1"/>
    <col min="3590" max="3591" width="5.625" customWidth="1"/>
    <col min="3592" max="3592" width="10.625" customWidth="1"/>
    <col min="3593" max="3596" width="5.625" customWidth="1"/>
    <col min="3597" max="3597" width="10.625" customWidth="1"/>
    <col min="3598" max="3599" width="5.625" customWidth="1"/>
    <col min="3846" max="3847" width="5.625" customWidth="1"/>
    <col min="3848" max="3848" width="10.625" customWidth="1"/>
    <col min="3849" max="3852" width="5.625" customWidth="1"/>
    <col min="3853" max="3853" width="10.625" customWidth="1"/>
    <col min="3854" max="3855" width="5.625" customWidth="1"/>
    <col min="4102" max="4103" width="5.625" customWidth="1"/>
    <col min="4104" max="4104" width="10.625" customWidth="1"/>
    <col min="4105" max="4108" width="5.625" customWidth="1"/>
    <col min="4109" max="4109" width="10.625" customWidth="1"/>
    <col min="4110" max="4111" width="5.625" customWidth="1"/>
    <col min="4358" max="4359" width="5.625" customWidth="1"/>
    <col min="4360" max="4360" width="10.625" customWidth="1"/>
    <col min="4361" max="4364" width="5.625" customWidth="1"/>
    <col min="4365" max="4365" width="10.625" customWidth="1"/>
    <col min="4366" max="4367" width="5.625" customWidth="1"/>
    <col min="4614" max="4615" width="5.625" customWidth="1"/>
    <col min="4616" max="4616" width="10.625" customWidth="1"/>
    <col min="4617" max="4620" width="5.625" customWidth="1"/>
    <col min="4621" max="4621" width="10.625" customWidth="1"/>
    <col min="4622" max="4623" width="5.625" customWidth="1"/>
    <col min="4870" max="4871" width="5.625" customWidth="1"/>
    <col min="4872" max="4872" width="10.625" customWidth="1"/>
    <col min="4873" max="4876" width="5.625" customWidth="1"/>
    <col min="4877" max="4877" width="10.625" customWidth="1"/>
    <col min="4878" max="4879" width="5.625" customWidth="1"/>
    <col min="5126" max="5127" width="5.625" customWidth="1"/>
    <col min="5128" max="5128" width="10.625" customWidth="1"/>
    <col min="5129" max="5132" width="5.625" customWidth="1"/>
    <col min="5133" max="5133" width="10.625" customWidth="1"/>
    <col min="5134" max="5135" width="5.625" customWidth="1"/>
    <col min="5382" max="5383" width="5.625" customWidth="1"/>
    <col min="5384" max="5384" width="10.625" customWidth="1"/>
    <col min="5385" max="5388" width="5.625" customWidth="1"/>
    <col min="5389" max="5389" width="10.625" customWidth="1"/>
    <col min="5390" max="5391" width="5.625" customWidth="1"/>
    <col min="5638" max="5639" width="5.625" customWidth="1"/>
    <col min="5640" max="5640" width="10.625" customWidth="1"/>
    <col min="5641" max="5644" width="5.625" customWidth="1"/>
    <col min="5645" max="5645" width="10.625" customWidth="1"/>
    <col min="5646" max="5647" width="5.625" customWidth="1"/>
    <col min="5894" max="5895" width="5.625" customWidth="1"/>
    <col min="5896" max="5896" width="10.625" customWidth="1"/>
    <col min="5897" max="5900" width="5.625" customWidth="1"/>
    <col min="5901" max="5901" width="10.625" customWidth="1"/>
    <col min="5902" max="5903" width="5.625" customWidth="1"/>
    <col min="6150" max="6151" width="5.625" customWidth="1"/>
    <col min="6152" max="6152" width="10.625" customWidth="1"/>
    <col min="6153" max="6156" width="5.625" customWidth="1"/>
    <col min="6157" max="6157" width="10.625" customWidth="1"/>
    <col min="6158" max="6159" width="5.625" customWidth="1"/>
    <col min="6406" max="6407" width="5.625" customWidth="1"/>
    <col min="6408" max="6408" width="10.625" customWidth="1"/>
    <col min="6409" max="6412" width="5.625" customWidth="1"/>
    <col min="6413" max="6413" width="10.625" customWidth="1"/>
    <col min="6414" max="6415" width="5.625" customWidth="1"/>
    <col min="6662" max="6663" width="5.625" customWidth="1"/>
    <col min="6664" max="6664" width="10.625" customWidth="1"/>
    <col min="6665" max="6668" width="5.625" customWidth="1"/>
    <col min="6669" max="6669" width="10.625" customWidth="1"/>
    <col min="6670" max="6671" width="5.625" customWidth="1"/>
    <col min="6918" max="6919" width="5.625" customWidth="1"/>
    <col min="6920" max="6920" width="10.625" customWidth="1"/>
    <col min="6921" max="6924" width="5.625" customWidth="1"/>
    <col min="6925" max="6925" width="10.625" customWidth="1"/>
    <col min="6926" max="6927" width="5.625" customWidth="1"/>
    <col min="7174" max="7175" width="5.625" customWidth="1"/>
    <col min="7176" max="7176" width="10.625" customWidth="1"/>
    <col min="7177" max="7180" width="5.625" customWidth="1"/>
    <col min="7181" max="7181" width="10.625" customWidth="1"/>
    <col min="7182" max="7183" width="5.625" customWidth="1"/>
    <col min="7430" max="7431" width="5.625" customWidth="1"/>
    <col min="7432" max="7432" width="10.625" customWidth="1"/>
    <col min="7433" max="7436" width="5.625" customWidth="1"/>
    <col min="7437" max="7437" width="10.625" customWidth="1"/>
    <col min="7438" max="7439" width="5.625" customWidth="1"/>
    <col min="7686" max="7687" width="5.625" customWidth="1"/>
    <col min="7688" max="7688" width="10.625" customWidth="1"/>
    <col min="7689" max="7692" width="5.625" customWidth="1"/>
    <col min="7693" max="7693" width="10.625" customWidth="1"/>
    <col min="7694" max="7695" width="5.625" customWidth="1"/>
    <col min="7942" max="7943" width="5.625" customWidth="1"/>
    <col min="7944" max="7944" width="10.625" customWidth="1"/>
    <col min="7945" max="7948" width="5.625" customWidth="1"/>
    <col min="7949" max="7949" width="10.625" customWidth="1"/>
    <col min="7950" max="7951" width="5.625" customWidth="1"/>
    <col min="8198" max="8199" width="5.625" customWidth="1"/>
    <col min="8200" max="8200" width="10.625" customWidth="1"/>
    <col min="8201" max="8204" width="5.625" customWidth="1"/>
    <col min="8205" max="8205" width="10.625" customWidth="1"/>
    <col min="8206" max="8207" width="5.625" customWidth="1"/>
    <col min="8454" max="8455" width="5.625" customWidth="1"/>
    <col min="8456" max="8456" width="10.625" customWidth="1"/>
    <col min="8457" max="8460" width="5.625" customWidth="1"/>
    <col min="8461" max="8461" width="10.625" customWidth="1"/>
    <col min="8462" max="8463" width="5.625" customWidth="1"/>
    <col min="8710" max="8711" width="5.625" customWidth="1"/>
    <col min="8712" max="8712" width="10.625" customWidth="1"/>
    <col min="8713" max="8716" width="5.625" customWidth="1"/>
    <col min="8717" max="8717" width="10.625" customWidth="1"/>
    <col min="8718" max="8719" width="5.625" customWidth="1"/>
    <col min="8966" max="8967" width="5.625" customWidth="1"/>
    <col min="8968" max="8968" width="10.625" customWidth="1"/>
    <col min="8969" max="8972" width="5.625" customWidth="1"/>
    <col min="8973" max="8973" width="10.625" customWidth="1"/>
    <col min="8974" max="8975" width="5.625" customWidth="1"/>
    <col min="9222" max="9223" width="5.625" customWidth="1"/>
    <col min="9224" max="9224" width="10.625" customWidth="1"/>
    <col min="9225" max="9228" width="5.625" customWidth="1"/>
    <col min="9229" max="9229" width="10.625" customWidth="1"/>
    <col min="9230" max="9231" width="5.625" customWidth="1"/>
    <col min="9478" max="9479" width="5.625" customWidth="1"/>
    <col min="9480" max="9480" width="10.625" customWidth="1"/>
    <col min="9481" max="9484" width="5.625" customWidth="1"/>
    <col min="9485" max="9485" width="10.625" customWidth="1"/>
    <col min="9486" max="9487" width="5.625" customWidth="1"/>
    <col min="9734" max="9735" width="5.625" customWidth="1"/>
    <col min="9736" max="9736" width="10.625" customWidth="1"/>
    <col min="9737" max="9740" width="5.625" customWidth="1"/>
    <col min="9741" max="9741" width="10.625" customWidth="1"/>
    <col min="9742" max="9743" width="5.625" customWidth="1"/>
    <col min="9990" max="9991" width="5.625" customWidth="1"/>
    <col min="9992" max="9992" width="10.625" customWidth="1"/>
    <col min="9993" max="9996" width="5.625" customWidth="1"/>
    <col min="9997" max="9997" width="10.625" customWidth="1"/>
    <col min="9998" max="9999" width="5.625" customWidth="1"/>
    <col min="10246" max="10247" width="5.625" customWidth="1"/>
    <col min="10248" max="10248" width="10.625" customWidth="1"/>
    <col min="10249" max="10252" width="5.625" customWidth="1"/>
    <col min="10253" max="10253" width="10.625" customWidth="1"/>
    <col min="10254" max="10255" width="5.625" customWidth="1"/>
    <col min="10502" max="10503" width="5.625" customWidth="1"/>
    <col min="10504" max="10504" width="10.625" customWidth="1"/>
    <col min="10505" max="10508" width="5.625" customWidth="1"/>
    <col min="10509" max="10509" width="10.625" customWidth="1"/>
    <col min="10510" max="10511" width="5.625" customWidth="1"/>
    <col min="10758" max="10759" width="5.625" customWidth="1"/>
    <col min="10760" max="10760" width="10.625" customWidth="1"/>
    <col min="10761" max="10764" width="5.625" customWidth="1"/>
    <col min="10765" max="10765" width="10.625" customWidth="1"/>
    <col min="10766" max="10767" width="5.625" customWidth="1"/>
    <col min="11014" max="11015" width="5.625" customWidth="1"/>
    <col min="11016" max="11016" width="10.625" customWidth="1"/>
    <col min="11017" max="11020" width="5.625" customWidth="1"/>
    <col min="11021" max="11021" width="10.625" customWidth="1"/>
    <col min="11022" max="11023" width="5.625" customWidth="1"/>
    <col min="11270" max="11271" width="5.625" customWidth="1"/>
    <col min="11272" max="11272" width="10.625" customWidth="1"/>
    <col min="11273" max="11276" width="5.625" customWidth="1"/>
    <col min="11277" max="11277" width="10.625" customWidth="1"/>
    <col min="11278" max="11279" width="5.625" customWidth="1"/>
    <col min="11526" max="11527" width="5.625" customWidth="1"/>
    <col min="11528" max="11528" width="10.625" customWidth="1"/>
    <col min="11529" max="11532" width="5.625" customWidth="1"/>
    <col min="11533" max="11533" width="10.625" customWidth="1"/>
    <col min="11534" max="11535" width="5.625" customWidth="1"/>
    <col min="11782" max="11783" width="5.625" customWidth="1"/>
    <col min="11784" max="11784" width="10.625" customWidth="1"/>
    <col min="11785" max="11788" width="5.625" customWidth="1"/>
    <col min="11789" max="11789" width="10.625" customWidth="1"/>
    <col min="11790" max="11791" width="5.625" customWidth="1"/>
    <col min="12038" max="12039" width="5.625" customWidth="1"/>
    <col min="12040" max="12040" width="10.625" customWidth="1"/>
    <col min="12041" max="12044" width="5.625" customWidth="1"/>
    <col min="12045" max="12045" width="10.625" customWidth="1"/>
    <col min="12046" max="12047" width="5.625" customWidth="1"/>
    <col min="12294" max="12295" width="5.625" customWidth="1"/>
    <col min="12296" max="12296" width="10.625" customWidth="1"/>
    <col min="12297" max="12300" width="5.625" customWidth="1"/>
    <col min="12301" max="12301" width="10.625" customWidth="1"/>
    <col min="12302" max="12303" width="5.625" customWidth="1"/>
    <col min="12550" max="12551" width="5.625" customWidth="1"/>
    <col min="12552" max="12552" width="10.625" customWidth="1"/>
    <col min="12553" max="12556" width="5.625" customWidth="1"/>
    <col min="12557" max="12557" width="10.625" customWidth="1"/>
    <col min="12558" max="12559" width="5.625" customWidth="1"/>
    <col min="12806" max="12807" width="5.625" customWidth="1"/>
    <col min="12808" max="12808" width="10.625" customWidth="1"/>
    <col min="12809" max="12812" width="5.625" customWidth="1"/>
    <col min="12813" max="12813" width="10.625" customWidth="1"/>
    <col min="12814" max="12815" width="5.625" customWidth="1"/>
    <col min="13062" max="13063" width="5.625" customWidth="1"/>
    <col min="13064" max="13064" width="10.625" customWidth="1"/>
    <col min="13065" max="13068" width="5.625" customWidth="1"/>
    <col min="13069" max="13069" width="10.625" customWidth="1"/>
    <col min="13070" max="13071" width="5.625" customWidth="1"/>
    <col min="13318" max="13319" width="5.625" customWidth="1"/>
    <col min="13320" max="13320" width="10.625" customWidth="1"/>
    <col min="13321" max="13324" width="5.625" customWidth="1"/>
    <col min="13325" max="13325" width="10.625" customWidth="1"/>
    <col min="13326" max="13327" width="5.625" customWidth="1"/>
    <col min="13574" max="13575" width="5.625" customWidth="1"/>
    <col min="13576" max="13576" width="10.625" customWidth="1"/>
    <col min="13577" max="13580" width="5.625" customWidth="1"/>
    <col min="13581" max="13581" width="10.625" customWidth="1"/>
    <col min="13582" max="13583" width="5.625" customWidth="1"/>
    <col min="13830" max="13831" width="5.625" customWidth="1"/>
    <col min="13832" max="13832" width="10.625" customWidth="1"/>
    <col min="13833" max="13836" width="5.625" customWidth="1"/>
    <col min="13837" max="13837" width="10.625" customWidth="1"/>
    <col min="13838" max="13839" width="5.625" customWidth="1"/>
    <col min="14086" max="14087" width="5.625" customWidth="1"/>
    <col min="14088" max="14088" width="10.625" customWidth="1"/>
    <col min="14089" max="14092" width="5.625" customWidth="1"/>
    <col min="14093" max="14093" width="10.625" customWidth="1"/>
    <col min="14094" max="14095" width="5.625" customWidth="1"/>
    <col min="14342" max="14343" width="5.625" customWidth="1"/>
    <col min="14344" max="14344" width="10.625" customWidth="1"/>
    <col min="14345" max="14348" width="5.625" customWidth="1"/>
    <col min="14349" max="14349" width="10.625" customWidth="1"/>
    <col min="14350" max="14351" width="5.625" customWidth="1"/>
    <col min="14598" max="14599" width="5.625" customWidth="1"/>
    <col min="14600" max="14600" width="10.625" customWidth="1"/>
    <col min="14601" max="14604" width="5.625" customWidth="1"/>
    <col min="14605" max="14605" width="10.625" customWidth="1"/>
    <col min="14606" max="14607" width="5.625" customWidth="1"/>
    <col min="14854" max="14855" width="5.625" customWidth="1"/>
    <col min="14856" max="14856" width="10.625" customWidth="1"/>
    <col min="14857" max="14860" width="5.625" customWidth="1"/>
    <col min="14861" max="14861" width="10.625" customWidth="1"/>
    <col min="14862" max="14863" width="5.625" customWidth="1"/>
    <col min="15110" max="15111" width="5.625" customWidth="1"/>
    <col min="15112" max="15112" width="10.625" customWidth="1"/>
    <col min="15113" max="15116" width="5.625" customWidth="1"/>
    <col min="15117" max="15117" width="10.625" customWidth="1"/>
    <col min="15118" max="15119" width="5.625" customWidth="1"/>
    <col min="15366" max="15367" width="5.625" customWidth="1"/>
    <col min="15368" max="15368" width="10.625" customWidth="1"/>
    <col min="15369" max="15372" width="5.625" customWidth="1"/>
    <col min="15373" max="15373" width="10.625" customWidth="1"/>
    <col min="15374" max="15375" width="5.625" customWidth="1"/>
    <col min="15622" max="15623" width="5.625" customWidth="1"/>
    <col min="15624" max="15624" width="10.625" customWidth="1"/>
    <col min="15625" max="15628" width="5.625" customWidth="1"/>
    <col min="15629" max="15629" width="10.625" customWidth="1"/>
    <col min="15630" max="15631" width="5.625" customWidth="1"/>
    <col min="15878" max="15879" width="5.625" customWidth="1"/>
    <col min="15880" max="15880" width="10.625" customWidth="1"/>
    <col min="15881" max="15884" width="5.625" customWidth="1"/>
    <col min="15885" max="15885" width="10.625" customWidth="1"/>
    <col min="15886" max="15887" width="5.625" customWidth="1"/>
    <col min="16134" max="16135" width="5.625" customWidth="1"/>
    <col min="16136" max="16136" width="10.625" customWidth="1"/>
    <col min="16137" max="16140" width="5.625" customWidth="1"/>
    <col min="16141" max="16141" width="10.625" customWidth="1"/>
    <col min="16142" max="16143" width="5.625" customWidth="1"/>
  </cols>
  <sheetData>
    <row r="1" spans="1:19" ht="28.5" x14ac:dyDescent="0.3">
      <c r="D1" s="158" t="s">
        <v>314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9" x14ac:dyDescent="0.15">
      <c r="D2" s="147" t="s">
        <v>3</v>
      </c>
      <c r="E2" s="147"/>
      <c r="F2" s="147"/>
      <c r="G2" s="147"/>
      <c r="I2" s="147" t="s">
        <v>2</v>
      </c>
      <c r="J2" s="147"/>
      <c r="K2" s="147"/>
      <c r="L2" s="147"/>
      <c r="N2" s="147" t="s">
        <v>3</v>
      </c>
      <c r="O2" s="147"/>
      <c r="P2" s="147"/>
      <c r="Q2" s="147"/>
    </row>
    <row r="3" spans="1:19" ht="17.25" x14ac:dyDescent="0.2">
      <c r="D3" s="156" t="s">
        <v>315</v>
      </c>
      <c r="E3" s="156"/>
      <c r="F3" s="156"/>
      <c r="G3" s="156"/>
      <c r="I3" s="171">
        <v>43141</v>
      </c>
      <c r="J3" s="156"/>
      <c r="K3" s="156"/>
      <c r="L3" s="156"/>
      <c r="N3" s="156" t="str">
        <f>D3</f>
        <v>平成３０年　２月　３日　</v>
      </c>
      <c r="O3" s="156"/>
      <c r="P3" s="156"/>
      <c r="Q3" s="156"/>
    </row>
    <row r="4" spans="1:19" x14ac:dyDescent="0.15">
      <c r="D4" s="147" t="s">
        <v>298</v>
      </c>
      <c r="E4" s="147"/>
      <c r="F4" s="147"/>
      <c r="G4" s="147"/>
      <c r="I4" s="147" t="s">
        <v>298</v>
      </c>
      <c r="J4" s="147"/>
      <c r="K4" s="147"/>
      <c r="L4" s="147"/>
      <c r="N4" s="147" t="s">
        <v>298</v>
      </c>
      <c r="O4" s="147"/>
      <c r="P4" s="147"/>
      <c r="Q4" s="147"/>
    </row>
    <row r="6" spans="1:19" ht="13.5" customHeight="1" x14ac:dyDescent="0.15">
      <c r="A6" s="173">
        <v>1</v>
      </c>
      <c r="D6" s="164" t="str">
        <f>IF('各チーム(高)30'!$B$4="",高学年30!A6,VLOOKUP(高学年30!A6,'各チーム(高)30'!$B$4:$C$35,2,FALSE))</f>
        <v>息栖SSS</v>
      </c>
      <c r="E6" s="165"/>
      <c r="P6" s="164" t="str">
        <f>IF('各チーム(高)30'!$B$4="",高学年30!S6,VLOOKUP(高学年30!S6,'各チーム(高)30'!$B$4:$C$35,2,FALSE))</f>
        <v>軽野SSS</v>
      </c>
      <c r="Q6" s="165"/>
      <c r="S6" s="173">
        <v>17</v>
      </c>
    </row>
    <row r="7" spans="1:19" ht="13.5" customHeight="1" x14ac:dyDescent="0.15">
      <c r="A7" s="173"/>
      <c r="D7" s="166"/>
      <c r="E7" s="167"/>
      <c r="F7" s="145" t="s">
        <v>257</v>
      </c>
      <c r="O7" s="153" t="s">
        <v>328</v>
      </c>
      <c r="P7" s="166"/>
      <c r="Q7" s="167"/>
      <c r="S7" s="173"/>
    </row>
    <row r="8" spans="1:19" ht="13.5" customHeight="1" x14ac:dyDescent="0.15">
      <c r="A8" s="173">
        <v>2</v>
      </c>
      <c r="D8" s="164" t="str">
        <f>IF('各チーム(高)30'!$B$4="",高学年30!A8,VLOOKUP(高学年30!A8,'各チーム(高)30'!$B$4:$C$35,2,FALSE))</f>
        <v>高松小SSS</v>
      </c>
      <c r="E8" s="165"/>
      <c r="F8" s="145"/>
      <c r="O8" s="153"/>
      <c r="P8" s="164" t="str">
        <f>IF('各チーム(高)30'!$B$4="",高学年30!S8,VLOOKUP(高学年30!S8,'各チーム(高)30'!$B$4:$C$35,2,FALSE))</f>
        <v>平井SSS</v>
      </c>
      <c r="Q8" s="165"/>
      <c r="S8" s="173">
        <v>18</v>
      </c>
    </row>
    <row r="9" spans="1:19" ht="13.5" customHeight="1" x14ac:dyDescent="0.15">
      <c r="A9" s="173"/>
      <c r="C9" s="148" t="s">
        <v>258</v>
      </c>
      <c r="D9" s="166"/>
      <c r="E9" s="167"/>
      <c r="G9" s="145" t="s">
        <v>259</v>
      </c>
      <c r="H9" s="19" t="s">
        <v>107</v>
      </c>
      <c r="M9" t="s">
        <v>110</v>
      </c>
      <c r="N9" s="154" t="s">
        <v>331</v>
      </c>
      <c r="P9" s="166"/>
      <c r="Q9" s="167"/>
      <c r="R9" s="144" t="s">
        <v>341</v>
      </c>
      <c r="S9" s="173"/>
    </row>
    <row r="10" spans="1:19" ht="13.5" customHeight="1" x14ac:dyDescent="0.15">
      <c r="A10" s="173">
        <v>3</v>
      </c>
      <c r="C10" s="148"/>
      <c r="D10" s="164" t="str">
        <f>IF('各チーム(高)30'!$B$4="",高学年30!A10,VLOOKUP(高学年30!A10,'各チーム(高)30'!$B$4:$C$35,2,FALSE))</f>
        <v>フォルサ若松ＦＣ</v>
      </c>
      <c r="E10" s="165"/>
      <c r="G10" s="145"/>
      <c r="N10" s="154"/>
      <c r="P10" s="164" t="str">
        <f>IF('各チーム(高)30'!$B$4="",高学年30!S10,VLOOKUP(高学年30!S10,'各チーム(高)30'!$B$4:$C$35,2,FALSE))</f>
        <v>延方SS</v>
      </c>
      <c r="Q10" s="165"/>
      <c r="R10" s="144"/>
      <c r="S10" s="173">
        <v>19</v>
      </c>
    </row>
    <row r="11" spans="1:19" ht="13.5" customHeight="1" x14ac:dyDescent="0.15">
      <c r="A11" s="173"/>
      <c r="D11" s="166"/>
      <c r="E11" s="167"/>
      <c r="F11" s="145" t="s">
        <v>260</v>
      </c>
      <c r="O11" s="153" t="s">
        <v>319</v>
      </c>
      <c r="P11" s="166"/>
      <c r="Q11" s="167"/>
      <c r="S11" s="173"/>
    </row>
    <row r="12" spans="1:19" ht="13.5" customHeight="1" x14ac:dyDescent="0.15">
      <c r="A12" s="173">
        <v>4</v>
      </c>
      <c r="D12" s="164" t="str">
        <f>IF('各チーム(高)30'!$B$4="",高学年30!A12,VLOOKUP(高学年30!A12,'各チーム(高)30'!$B$4:$C$35,2,FALSE))</f>
        <v>旭SSS</v>
      </c>
      <c r="E12" s="165"/>
      <c r="F12" s="145"/>
      <c r="H12" s="146" t="s">
        <v>342</v>
      </c>
      <c r="M12" s="146" t="s">
        <v>343</v>
      </c>
      <c r="O12" s="153"/>
      <c r="P12" s="164" t="str">
        <f>IF('各チーム(高)30'!$B$4="",高学年30!S12,VLOOKUP(高学年30!S12,'各チーム(高)30'!$B$4:$C$35,2,FALSE))</f>
        <v>FC麻生</v>
      </c>
      <c r="Q12" s="165"/>
      <c r="S12" s="173">
        <v>20</v>
      </c>
    </row>
    <row r="13" spans="1:19" ht="13.5" customHeight="1" x14ac:dyDescent="0.15">
      <c r="A13" s="173"/>
      <c r="D13" s="166"/>
      <c r="E13" s="167"/>
      <c r="H13" s="146"/>
      <c r="M13" s="146"/>
      <c r="O13" s="16"/>
      <c r="P13" s="166"/>
      <c r="Q13" s="167"/>
      <c r="S13" s="173"/>
    </row>
    <row r="14" spans="1:19" ht="13.5" customHeight="1" x14ac:dyDescent="0.15">
      <c r="A14" s="173">
        <v>5</v>
      </c>
      <c r="D14" s="164" t="str">
        <f>IF('各チーム(高)30'!$B$4="",高学年30!A14,VLOOKUP(高学年30!A14,'各チーム(高)30'!$B$4:$C$35,2,FALSE))</f>
        <v>軽野東SSS</v>
      </c>
      <c r="E14" s="165"/>
      <c r="H14" s="146"/>
      <c r="O14" s="16"/>
      <c r="P14" s="178" t="str">
        <f>IF('各チーム(高)30'!$B$4="",高学年30!S14,VLOOKUP(高学年30!S14,'各チーム(高)30'!$B$4:$C$35,2,FALSE))</f>
        <v>土合ＦＣ</v>
      </c>
      <c r="Q14" s="178"/>
      <c r="S14" s="173">
        <v>21</v>
      </c>
    </row>
    <row r="15" spans="1:19" ht="13.5" customHeight="1" x14ac:dyDescent="0.15">
      <c r="A15" s="173"/>
      <c r="D15" s="166"/>
      <c r="E15" s="167"/>
      <c r="F15" s="145" t="s">
        <v>261</v>
      </c>
      <c r="H15" s="146"/>
      <c r="O15" s="153" t="s">
        <v>329</v>
      </c>
      <c r="P15" s="178"/>
      <c r="Q15" s="178"/>
      <c r="S15" s="173"/>
    </row>
    <row r="16" spans="1:19" ht="13.5" customHeight="1" x14ac:dyDescent="0.15">
      <c r="A16" s="173">
        <v>6</v>
      </c>
      <c r="D16" s="164" t="str">
        <f>IF('各チーム(高)30'!$B$4="",高学年30!A16,VLOOKUP(高学年30!A16,'各チーム(高)30'!$B$4:$C$35,2,FALSE))</f>
        <v>豊郷SSS</v>
      </c>
      <c r="E16" s="165"/>
      <c r="F16" s="145"/>
      <c r="O16" s="153"/>
      <c r="P16" s="178" t="str">
        <f>IF('各チーム(高)30'!$B$4="",高学年30!S16,VLOOKUP(高学年30!S16,'各チーム(高)30'!$B$4:$C$35,2,FALSE))</f>
        <v>三笠小SSS</v>
      </c>
      <c r="Q16" s="178"/>
      <c r="S16" s="173">
        <v>22</v>
      </c>
    </row>
    <row r="17" spans="1:19" ht="13.5" customHeight="1" x14ac:dyDescent="0.15">
      <c r="A17" s="173"/>
      <c r="C17" s="148" t="s">
        <v>262</v>
      </c>
      <c r="D17" s="166"/>
      <c r="E17" s="167"/>
      <c r="G17" s="145" t="s">
        <v>263</v>
      </c>
      <c r="H17" s="19" t="s">
        <v>108</v>
      </c>
      <c r="M17" t="s">
        <v>111</v>
      </c>
      <c r="N17" s="145" t="s">
        <v>333</v>
      </c>
      <c r="P17" s="178"/>
      <c r="Q17" s="178"/>
      <c r="R17" s="144" t="s">
        <v>332</v>
      </c>
      <c r="S17" s="173"/>
    </row>
    <row r="18" spans="1:19" ht="13.5" customHeight="1" x14ac:dyDescent="0.15">
      <c r="A18" s="173">
        <v>7</v>
      </c>
      <c r="C18" s="148"/>
      <c r="D18" s="164" t="str">
        <f>IF('各チーム(高)30'!$B$4="",高学年30!A18,VLOOKUP(高学年30!A18,'各チーム(高)30'!$B$4:$C$35,2,FALSE))</f>
        <v>鹿島アントラーズジュニア</v>
      </c>
      <c r="E18" s="165"/>
      <c r="G18" s="145"/>
      <c r="N18" s="145"/>
      <c r="P18" s="178" t="str">
        <f>IF('各チーム(高)30'!$B$4="",高学年30!S18,VLOOKUP(高学年30!S18,'各チーム(高)30'!$B$4:$C$35,2,FALSE))</f>
        <v>潮来SSS</v>
      </c>
      <c r="Q18" s="178"/>
      <c r="R18" s="144"/>
      <c r="S18" s="173">
        <v>23</v>
      </c>
    </row>
    <row r="19" spans="1:19" ht="13.5" customHeight="1" x14ac:dyDescent="0.15">
      <c r="A19" s="173"/>
      <c r="D19" s="166"/>
      <c r="E19" s="167"/>
      <c r="F19" s="145" t="s">
        <v>264</v>
      </c>
      <c r="O19" s="153" t="s">
        <v>330</v>
      </c>
      <c r="P19" s="178"/>
      <c r="Q19" s="178"/>
      <c r="S19" s="173"/>
    </row>
    <row r="20" spans="1:19" ht="13.5" customHeight="1" x14ac:dyDescent="0.15">
      <c r="A20" s="173">
        <v>8</v>
      </c>
      <c r="D20" s="164" t="str">
        <f>IF('各チーム(高)30'!$B$4="",高学年30!A20,VLOOKUP(高学年30!A20,'各チーム(高)30'!$B$4:$C$35,2,FALSE))</f>
        <v>青柳EFC SS</v>
      </c>
      <c r="E20" s="165"/>
      <c r="F20" s="145"/>
      <c r="O20" s="153"/>
      <c r="P20" s="178" t="str">
        <f>IF('各チーム(高)30'!$B$4="",高学年30!S20,VLOOKUP(高学年30!S20,'各チーム(高)30'!$B$4:$C$35,2,FALSE))</f>
        <v>玉造FC</v>
      </c>
      <c r="Q20" s="178"/>
      <c r="S20" s="173">
        <v>24</v>
      </c>
    </row>
    <row r="21" spans="1:19" ht="13.5" customHeight="1" x14ac:dyDescent="0.15">
      <c r="A21" s="173"/>
      <c r="D21" s="166"/>
      <c r="E21" s="167"/>
      <c r="J21" s="84"/>
      <c r="K21" s="84"/>
      <c r="L21" s="20"/>
      <c r="P21" s="178"/>
      <c r="Q21" s="178"/>
      <c r="S21" s="173"/>
    </row>
    <row r="22" spans="1:19" ht="13.5" customHeight="1" x14ac:dyDescent="0.15">
      <c r="D22" s="62"/>
      <c r="E22" s="62"/>
      <c r="H22" s="146" t="s">
        <v>347</v>
      </c>
      <c r="I22" s="146"/>
      <c r="L22" s="155" t="s">
        <v>346</v>
      </c>
      <c r="M22" s="155"/>
      <c r="P22" s="62"/>
      <c r="Q22" s="62"/>
    </row>
    <row r="23" spans="1:19" ht="13.5" customHeight="1" x14ac:dyDescent="0.15">
      <c r="D23" s="62"/>
      <c r="E23" s="62"/>
      <c r="H23" s="146"/>
      <c r="I23" s="146"/>
      <c r="J23" s="146" t="s">
        <v>350</v>
      </c>
      <c r="K23" s="146"/>
      <c r="L23" s="155"/>
      <c r="M23" s="155"/>
      <c r="P23" s="62"/>
      <c r="Q23" s="62"/>
    </row>
    <row r="24" spans="1:19" ht="13.5" customHeight="1" x14ac:dyDescent="0.15">
      <c r="D24" s="62"/>
      <c r="E24" s="62"/>
      <c r="H24" s="147" t="s">
        <v>349</v>
      </c>
      <c r="I24" s="147"/>
      <c r="J24" s="146"/>
      <c r="K24" s="146"/>
      <c r="L24" s="157" t="s">
        <v>348</v>
      </c>
      <c r="M24" s="157"/>
      <c r="N24" s="20"/>
      <c r="O24" s="20"/>
      <c r="P24" s="164" t="str">
        <f>IF('各チーム(高)30'!$B$4="",高学年30!S24,VLOOKUP(高学年30!S24,'各チーム(高)30'!$B$4:$C$35,2,FALSE))</f>
        <v>FC波崎</v>
      </c>
      <c r="Q24" s="165"/>
      <c r="S24" s="173">
        <v>25</v>
      </c>
    </row>
    <row r="25" spans="1:19" ht="13.5" customHeight="1" x14ac:dyDescent="0.15">
      <c r="A25" s="173">
        <v>9</v>
      </c>
      <c r="D25" s="164" t="str">
        <f>IF('各チーム(高)30'!$B$4="",高学年30!A25,VLOOKUP(高学年30!A25,'各チーム(高)30'!$B$4:$C$35,2,FALSE))</f>
        <v>横瀬SSS</v>
      </c>
      <c r="E25" s="165"/>
      <c r="J25" s="147" t="s">
        <v>351</v>
      </c>
      <c r="K25" s="147"/>
      <c r="L25" s="20"/>
      <c r="M25" s="20"/>
      <c r="N25" s="20"/>
      <c r="O25" s="20"/>
      <c r="P25" s="166"/>
      <c r="Q25" s="167"/>
      <c r="S25" s="173"/>
    </row>
    <row r="26" spans="1:19" ht="13.5" customHeight="1" x14ac:dyDescent="0.15">
      <c r="A26" s="173"/>
      <c r="D26" s="166"/>
      <c r="E26" s="167"/>
      <c r="F26" s="145" t="s">
        <v>265</v>
      </c>
      <c r="L26" s="20"/>
      <c r="M26" s="20"/>
      <c r="N26" s="20"/>
      <c r="O26" s="154"/>
      <c r="P26" s="164" t="str">
        <f>IF('各チーム(高)30'!$B$4="",高学年30!S26,VLOOKUP(高学年30!S26,'各チーム(高)30'!$B$4:$C$35,2,FALSE))</f>
        <v>FCｸﾚｾｰﾙ鹿嶋</v>
      </c>
      <c r="Q26" s="165"/>
      <c r="S26" s="173">
        <v>26</v>
      </c>
    </row>
    <row r="27" spans="1:19" ht="13.5" customHeight="1" x14ac:dyDescent="0.15">
      <c r="A27" s="173">
        <v>10</v>
      </c>
      <c r="D27" s="164" t="str">
        <f>IF('各チーム(高)30'!$B$4="",高学年30!A27,VLOOKUP(高学年30!A27,'各チーム(高)30'!$B$4:$C$35,2,FALSE))</f>
        <v>大野SSS</v>
      </c>
      <c r="E27" s="165"/>
      <c r="F27" s="145"/>
      <c r="L27" s="20"/>
      <c r="M27" s="20"/>
      <c r="N27" s="20"/>
      <c r="O27" s="154"/>
      <c r="P27" s="166"/>
      <c r="Q27" s="167"/>
      <c r="S27" s="173"/>
    </row>
    <row r="28" spans="1:19" ht="13.5" customHeight="1" x14ac:dyDescent="0.15">
      <c r="A28" s="173"/>
      <c r="C28" s="148" t="s">
        <v>266</v>
      </c>
      <c r="D28" s="166"/>
      <c r="E28" s="167"/>
      <c r="G28" s="145" t="s">
        <v>267</v>
      </c>
      <c r="H28" s="19" t="s">
        <v>94</v>
      </c>
      <c r="L28" s="20"/>
      <c r="M28" s="20" t="s">
        <v>112</v>
      </c>
      <c r="N28" s="154"/>
      <c r="O28" s="20"/>
      <c r="P28" s="164" t="str">
        <f>IF('各チーム(高)30'!$B$4="",高学年30!S28,VLOOKUP(高学年30!S28,'各チーム(高)30'!$B$4:$C$35,2,FALSE))</f>
        <v>日の出SSS</v>
      </c>
      <c r="Q28" s="165"/>
      <c r="R28" s="99"/>
      <c r="S28" s="173">
        <v>27</v>
      </c>
    </row>
    <row r="29" spans="1:19" ht="13.5" customHeight="1" x14ac:dyDescent="0.15">
      <c r="A29" s="173">
        <v>11</v>
      </c>
      <c r="C29" s="148"/>
      <c r="D29" s="164" t="str">
        <f>IF('各チーム(高)30'!$B$4="",高学年30!A29,VLOOKUP(高学年30!A29,'各チーム(高)30'!$B$4:$C$35,2,FALSE))</f>
        <v>波野SSS</v>
      </c>
      <c r="E29" s="165"/>
      <c r="G29" s="145"/>
      <c r="L29" s="20"/>
      <c r="M29" s="20"/>
      <c r="N29" s="154"/>
      <c r="O29" s="20"/>
      <c r="P29" s="166"/>
      <c r="Q29" s="167"/>
      <c r="R29" s="99"/>
      <c r="S29" s="173"/>
    </row>
    <row r="30" spans="1:19" ht="13.5" customHeight="1" x14ac:dyDescent="0.15">
      <c r="A30" s="173"/>
      <c r="D30" s="166"/>
      <c r="E30" s="167"/>
      <c r="F30" s="145" t="s">
        <v>268</v>
      </c>
      <c r="L30" s="20"/>
      <c r="M30" s="20"/>
      <c r="N30" s="20"/>
      <c r="O30" s="100" t="s">
        <v>327</v>
      </c>
      <c r="P30" s="101"/>
      <c r="Q30" s="101"/>
    </row>
    <row r="31" spans="1:19" ht="13.5" customHeight="1" x14ac:dyDescent="0.15">
      <c r="A31" s="173">
        <v>12</v>
      </c>
      <c r="D31" s="164" t="str">
        <f>IF('各チーム(高)30'!$B$4="",高学年30!A31,VLOOKUP(高学年30!A31,'各チーム(高)30'!$B$4:$C$35,2,FALSE))</f>
        <v>FCドルフィン大洋S</v>
      </c>
      <c r="E31" s="165"/>
      <c r="F31" s="145"/>
      <c r="H31" s="146" t="s">
        <v>344</v>
      </c>
      <c r="L31" s="20"/>
      <c r="M31" s="155" t="s">
        <v>345</v>
      </c>
      <c r="N31" s="20"/>
      <c r="O31" s="100" t="s">
        <v>334</v>
      </c>
      <c r="P31" s="101"/>
      <c r="Q31" s="101"/>
    </row>
    <row r="32" spans="1:19" ht="13.5" customHeight="1" x14ac:dyDescent="0.15">
      <c r="A32" s="173"/>
      <c r="D32" s="166"/>
      <c r="E32" s="167"/>
      <c r="H32" s="146"/>
      <c r="L32" s="20"/>
      <c r="M32" s="155"/>
      <c r="N32" s="20"/>
      <c r="O32" s="17" t="s">
        <v>335</v>
      </c>
      <c r="P32" s="102"/>
      <c r="Q32" s="102"/>
    </row>
    <row r="33" spans="1:19" ht="13.5" customHeight="1" x14ac:dyDescent="0.15">
      <c r="A33" s="173">
        <v>13</v>
      </c>
      <c r="D33" s="164" t="str">
        <f>IF('各チーム(高)30'!$B$4="",高学年30!A33,VLOOKUP(高学年30!A33,'各チーム(高)30'!$B$4:$C$35,2,FALSE))</f>
        <v>波崎太田ＦＣ</v>
      </c>
      <c r="E33" s="165"/>
      <c r="H33" s="146"/>
      <c r="L33" s="20"/>
      <c r="M33" s="155"/>
      <c r="N33" s="20"/>
      <c r="O33" s="20"/>
      <c r="P33" s="164" t="str">
        <f>IF('各チーム(高)30'!$B$4="",高学年30!S33,VLOOKUP(高学年30!S33,'各チーム(高)30'!$B$4:$C$35,2,FALSE))</f>
        <v>大野原SSS</v>
      </c>
      <c r="Q33" s="165"/>
      <c r="S33" s="173">
        <v>28</v>
      </c>
    </row>
    <row r="34" spans="1:19" ht="13.5" customHeight="1" x14ac:dyDescent="0.15">
      <c r="A34" s="173"/>
      <c r="D34" s="166"/>
      <c r="E34" s="167"/>
      <c r="F34" s="145" t="s">
        <v>269</v>
      </c>
      <c r="H34" s="146"/>
      <c r="L34" s="20"/>
      <c r="M34" s="155"/>
      <c r="N34" s="20"/>
      <c r="O34" s="153" t="s">
        <v>325</v>
      </c>
      <c r="P34" s="166"/>
      <c r="Q34" s="167"/>
      <c r="S34" s="173"/>
    </row>
    <row r="35" spans="1:19" ht="13.5" customHeight="1" x14ac:dyDescent="0.15">
      <c r="A35" s="173">
        <v>14</v>
      </c>
      <c r="D35" s="164" t="str">
        <f>IF('各チーム(高)30'!$B$4="",高学年30!A35,VLOOKUP(高学年30!A35,'各チーム(高)30'!$B$4:$C$35,2,FALSE))</f>
        <v>鉢形SSS</v>
      </c>
      <c r="E35" s="165"/>
      <c r="F35" s="145"/>
      <c r="L35" s="20"/>
      <c r="M35" s="20"/>
      <c r="N35" s="20"/>
      <c r="O35" s="153"/>
      <c r="P35" s="164" t="str">
        <f>IF('各チーム(高)30'!$B$4="",高学年30!S35,VLOOKUP(高学年30!S35,'各チーム(高)30'!$B$4:$C$35,2,FALSE))</f>
        <v>鹿島SSS</v>
      </c>
      <c r="Q35" s="165"/>
      <c r="S35" s="173">
        <v>29</v>
      </c>
    </row>
    <row r="36" spans="1:19" ht="13.5" customHeight="1" x14ac:dyDescent="0.15">
      <c r="A36" s="173"/>
      <c r="C36" s="148" t="s">
        <v>270</v>
      </c>
      <c r="D36" s="166"/>
      <c r="E36" s="167"/>
      <c r="G36" s="145" t="s">
        <v>271</v>
      </c>
      <c r="H36" s="19" t="s">
        <v>109</v>
      </c>
      <c r="L36" s="20"/>
      <c r="M36" s="20" t="s">
        <v>113</v>
      </c>
      <c r="N36" s="154" t="s">
        <v>317</v>
      </c>
      <c r="O36" s="20"/>
      <c r="P36" s="166"/>
      <c r="Q36" s="167"/>
      <c r="R36" s="144" t="s">
        <v>318</v>
      </c>
      <c r="S36" s="173"/>
    </row>
    <row r="37" spans="1:19" ht="13.5" customHeight="1" x14ac:dyDescent="0.15">
      <c r="A37" s="173">
        <v>15</v>
      </c>
      <c r="C37" s="148"/>
      <c r="D37" s="164" t="str">
        <f>IF('各チーム(高)30'!$B$4="",高学年30!A37,VLOOKUP(高学年30!A37,'各チーム(高)30'!$B$4:$C$35,2,FALSE))</f>
        <v>牛堀SSS</v>
      </c>
      <c r="E37" s="165"/>
      <c r="G37" s="145"/>
      <c r="L37" s="20"/>
      <c r="M37" s="20"/>
      <c r="N37" s="154"/>
      <c r="O37" s="20"/>
      <c r="P37" s="164" t="str">
        <f>IF('各チーム(高)30'!$B$4="",高学年30!S37,VLOOKUP(高学年30!S37,'各チーム(高)30'!$B$4:$C$35,2,FALSE))</f>
        <v>津知SS</v>
      </c>
      <c r="Q37" s="165"/>
      <c r="R37" s="144"/>
      <c r="S37" s="173">
        <v>30</v>
      </c>
    </row>
    <row r="38" spans="1:19" ht="13.5" customHeight="1" x14ac:dyDescent="0.15">
      <c r="A38" s="173"/>
      <c r="D38" s="166"/>
      <c r="E38" s="167"/>
      <c r="F38" s="145" t="s">
        <v>272</v>
      </c>
      <c r="L38" s="20"/>
      <c r="M38" s="20"/>
      <c r="N38" s="20"/>
      <c r="O38" s="153" t="s">
        <v>326</v>
      </c>
      <c r="P38" s="166"/>
      <c r="Q38" s="167"/>
      <c r="S38" s="173"/>
    </row>
    <row r="39" spans="1:19" ht="13.5" customHeight="1" x14ac:dyDescent="0.15">
      <c r="A39" s="173">
        <v>16</v>
      </c>
      <c r="D39" s="164" t="str">
        <f>IF('各チーム(高)30'!$B$4="",高学年30!A39,VLOOKUP(高学年30!A39,'各チーム(高)30'!$B$4:$C$35,2,FALSE))</f>
        <v>鉾田SSS</v>
      </c>
      <c r="E39" s="165"/>
      <c r="F39" s="145"/>
      <c r="M39" s="20"/>
      <c r="N39" s="20"/>
      <c r="O39" s="153"/>
      <c r="P39" s="164" t="str">
        <f>IF('各チーム(高)30'!$B$4="",高学年30!S39,VLOOKUP(高学年30!S39,'各チーム(高)30'!$B$4:$C$35,2,FALSE))</f>
        <v>ＦＣ北浦</v>
      </c>
      <c r="Q39" s="165"/>
      <c r="S39" s="173">
        <v>31</v>
      </c>
    </row>
    <row r="40" spans="1:19" ht="13.5" customHeight="1" x14ac:dyDescent="0.15">
      <c r="A40" s="173"/>
      <c r="D40" s="166"/>
      <c r="E40" s="167"/>
      <c r="M40" s="20"/>
      <c r="N40" s="20"/>
      <c r="O40" s="20"/>
      <c r="P40" s="166"/>
      <c r="Q40" s="167"/>
      <c r="S40" s="173"/>
    </row>
    <row r="41" spans="1:19" ht="13.5" customHeight="1" x14ac:dyDescent="0.15">
      <c r="M41" s="20"/>
      <c r="N41" s="20"/>
      <c r="O41" s="20"/>
      <c r="P41" s="20"/>
      <c r="Q41" s="20"/>
    </row>
  </sheetData>
  <mergeCells count="112">
    <mergeCell ref="S14:S15"/>
    <mergeCell ref="S16:S17"/>
    <mergeCell ref="S18:S19"/>
    <mergeCell ref="S20:S21"/>
    <mergeCell ref="O15:O16"/>
    <mergeCell ref="O19:O20"/>
    <mergeCell ref="N17:N18"/>
    <mergeCell ref="R17:R18"/>
    <mergeCell ref="S35:S36"/>
    <mergeCell ref="P35:Q36"/>
    <mergeCell ref="S37:S38"/>
    <mergeCell ref="S39:S40"/>
    <mergeCell ref="S24:S25"/>
    <mergeCell ref="S26:S27"/>
    <mergeCell ref="S28:S29"/>
    <mergeCell ref="S33:S34"/>
    <mergeCell ref="A33:A34"/>
    <mergeCell ref="A35:A36"/>
    <mergeCell ref="A37:A38"/>
    <mergeCell ref="A39:A40"/>
    <mergeCell ref="A27:A28"/>
    <mergeCell ref="A29:A30"/>
    <mergeCell ref="A31:A32"/>
    <mergeCell ref="R36:R37"/>
    <mergeCell ref="D37:E38"/>
    <mergeCell ref="P37:Q38"/>
    <mergeCell ref="F38:F39"/>
    <mergeCell ref="O38:O39"/>
    <mergeCell ref="D39:E40"/>
    <mergeCell ref="P39:Q40"/>
    <mergeCell ref="P33:Q34"/>
    <mergeCell ref="F34:F35"/>
    <mergeCell ref="O34:O35"/>
    <mergeCell ref="D35:E36"/>
    <mergeCell ref="S6:S7"/>
    <mergeCell ref="S8:S9"/>
    <mergeCell ref="S10:S11"/>
    <mergeCell ref="S12:S13"/>
    <mergeCell ref="A18:A19"/>
    <mergeCell ref="A20:A21"/>
    <mergeCell ref="A25:A26"/>
    <mergeCell ref="A6:A7"/>
    <mergeCell ref="A8:A9"/>
    <mergeCell ref="A10:A11"/>
    <mergeCell ref="A12:A13"/>
    <mergeCell ref="A14:A15"/>
    <mergeCell ref="A16:A17"/>
    <mergeCell ref="D25:E26"/>
    <mergeCell ref="J25:K25"/>
    <mergeCell ref="F26:F27"/>
    <mergeCell ref="O26:O27"/>
    <mergeCell ref="P26:Q27"/>
    <mergeCell ref="H22:I23"/>
    <mergeCell ref="L22:M23"/>
    <mergeCell ref="J23:K24"/>
    <mergeCell ref="H24:I24"/>
    <mergeCell ref="P12:Q13"/>
    <mergeCell ref="D14:E15"/>
    <mergeCell ref="C36:C37"/>
    <mergeCell ref="G36:G37"/>
    <mergeCell ref="N36:N37"/>
    <mergeCell ref="C28:C29"/>
    <mergeCell ref="G28:G29"/>
    <mergeCell ref="N28:N29"/>
    <mergeCell ref="P28:Q29"/>
    <mergeCell ref="D29:E30"/>
    <mergeCell ref="F30:F31"/>
    <mergeCell ref="D31:E32"/>
    <mergeCell ref="H31:H34"/>
    <mergeCell ref="M31:M34"/>
    <mergeCell ref="D33:E34"/>
    <mergeCell ref="D27:E28"/>
    <mergeCell ref="F15:F16"/>
    <mergeCell ref="D16:E17"/>
    <mergeCell ref="C9:C10"/>
    <mergeCell ref="G9:G10"/>
    <mergeCell ref="N9:N10"/>
    <mergeCell ref="L24:M24"/>
    <mergeCell ref="P24:Q25"/>
    <mergeCell ref="C17:C18"/>
    <mergeCell ref="G17:G18"/>
    <mergeCell ref="D18:E19"/>
    <mergeCell ref="F19:F20"/>
    <mergeCell ref="D20:E21"/>
    <mergeCell ref="P14:Q15"/>
    <mergeCell ref="P16:Q17"/>
    <mergeCell ref="P18:Q19"/>
    <mergeCell ref="P20:Q21"/>
    <mergeCell ref="D1:Q1"/>
    <mergeCell ref="D2:G2"/>
    <mergeCell ref="I2:L2"/>
    <mergeCell ref="N2:Q2"/>
    <mergeCell ref="D3:G3"/>
    <mergeCell ref="I3:L3"/>
    <mergeCell ref="N3:Q3"/>
    <mergeCell ref="R9:R10"/>
    <mergeCell ref="D10:E11"/>
    <mergeCell ref="P10:Q11"/>
    <mergeCell ref="F11:F12"/>
    <mergeCell ref="O11:O12"/>
    <mergeCell ref="D12:E13"/>
    <mergeCell ref="H12:H15"/>
    <mergeCell ref="D4:G4"/>
    <mergeCell ref="I4:L4"/>
    <mergeCell ref="N4:Q4"/>
    <mergeCell ref="D6:E7"/>
    <mergeCell ref="P6:Q7"/>
    <mergeCell ref="F7:F8"/>
    <mergeCell ref="O7:O8"/>
    <mergeCell ref="D8:E9"/>
    <mergeCell ref="P8:Q9"/>
    <mergeCell ref="M12:M13"/>
  </mergeCells>
  <phoneticPr fontId="2"/>
  <pageMargins left="0.59055118110236227" right="0.39370078740157483" top="0.39370078740157483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2:I44"/>
  <sheetViews>
    <sheetView topLeftCell="A14" workbookViewId="0">
      <selection activeCell="I15" sqref="I15"/>
    </sheetView>
  </sheetViews>
  <sheetFormatPr defaultRowHeight="13.5" x14ac:dyDescent="0.15"/>
  <cols>
    <col min="1" max="3" width="20.625" style="62" customWidth="1"/>
    <col min="4" max="4" width="6" style="62" customWidth="1"/>
    <col min="5" max="6" width="20.625" style="62" customWidth="1"/>
    <col min="7" max="7" width="20.5" style="62" customWidth="1"/>
    <col min="8" max="9" width="7.625" style="60" customWidth="1"/>
    <col min="10" max="256" width="9" style="62"/>
    <col min="257" max="259" width="20.625" style="62" customWidth="1"/>
    <col min="260" max="260" width="6" style="62" customWidth="1"/>
    <col min="261" max="262" width="20.625" style="62" customWidth="1"/>
    <col min="263" max="263" width="20.5" style="62" customWidth="1"/>
    <col min="264" max="265" width="7.625" style="62" customWidth="1"/>
    <col min="266" max="512" width="9" style="62"/>
    <col min="513" max="515" width="20.625" style="62" customWidth="1"/>
    <col min="516" max="516" width="6" style="62" customWidth="1"/>
    <col min="517" max="518" width="20.625" style="62" customWidth="1"/>
    <col min="519" max="519" width="20.5" style="62" customWidth="1"/>
    <col min="520" max="521" width="7.625" style="62" customWidth="1"/>
    <col min="522" max="768" width="9" style="62"/>
    <col min="769" max="771" width="20.625" style="62" customWidth="1"/>
    <col min="772" max="772" width="6" style="62" customWidth="1"/>
    <col min="773" max="774" width="20.625" style="62" customWidth="1"/>
    <col min="775" max="775" width="20.5" style="62" customWidth="1"/>
    <col min="776" max="777" width="7.625" style="62" customWidth="1"/>
    <col min="778" max="1024" width="9" style="62"/>
    <col min="1025" max="1027" width="20.625" style="62" customWidth="1"/>
    <col min="1028" max="1028" width="6" style="62" customWidth="1"/>
    <col min="1029" max="1030" width="20.625" style="62" customWidth="1"/>
    <col min="1031" max="1031" width="20.5" style="62" customWidth="1"/>
    <col min="1032" max="1033" width="7.625" style="62" customWidth="1"/>
    <col min="1034" max="1280" width="9" style="62"/>
    <col min="1281" max="1283" width="20.625" style="62" customWidth="1"/>
    <col min="1284" max="1284" width="6" style="62" customWidth="1"/>
    <col min="1285" max="1286" width="20.625" style="62" customWidth="1"/>
    <col min="1287" max="1287" width="20.5" style="62" customWidth="1"/>
    <col min="1288" max="1289" width="7.625" style="62" customWidth="1"/>
    <col min="1290" max="1536" width="9" style="62"/>
    <col min="1537" max="1539" width="20.625" style="62" customWidth="1"/>
    <col min="1540" max="1540" width="6" style="62" customWidth="1"/>
    <col min="1541" max="1542" width="20.625" style="62" customWidth="1"/>
    <col min="1543" max="1543" width="20.5" style="62" customWidth="1"/>
    <col min="1544" max="1545" width="7.625" style="62" customWidth="1"/>
    <col min="1546" max="1792" width="9" style="62"/>
    <col min="1793" max="1795" width="20.625" style="62" customWidth="1"/>
    <col min="1796" max="1796" width="6" style="62" customWidth="1"/>
    <col min="1797" max="1798" width="20.625" style="62" customWidth="1"/>
    <col min="1799" max="1799" width="20.5" style="62" customWidth="1"/>
    <col min="1800" max="1801" width="7.625" style="62" customWidth="1"/>
    <col min="1802" max="2048" width="9" style="62"/>
    <col min="2049" max="2051" width="20.625" style="62" customWidth="1"/>
    <col min="2052" max="2052" width="6" style="62" customWidth="1"/>
    <col min="2053" max="2054" width="20.625" style="62" customWidth="1"/>
    <col min="2055" max="2055" width="20.5" style="62" customWidth="1"/>
    <col min="2056" max="2057" width="7.625" style="62" customWidth="1"/>
    <col min="2058" max="2304" width="9" style="62"/>
    <col min="2305" max="2307" width="20.625" style="62" customWidth="1"/>
    <col min="2308" max="2308" width="6" style="62" customWidth="1"/>
    <col min="2309" max="2310" width="20.625" style="62" customWidth="1"/>
    <col min="2311" max="2311" width="20.5" style="62" customWidth="1"/>
    <col min="2312" max="2313" width="7.625" style="62" customWidth="1"/>
    <col min="2314" max="2560" width="9" style="62"/>
    <col min="2561" max="2563" width="20.625" style="62" customWidth="1"/>
    <col min="2564" max="2564" width="6" style="62" customWidth="1"/>
    <col min="2565" max="2566" width="20.625" style="62" customWidth="1"/>
    <col min="2567" max="2567" width="20.5" style="62" customWidth="1"/>
    <col min="2568" max="2569" width="7.625" style="62" customWidth="1"/>
    <col min="2570" max="2816" width="9" style="62"/>
    <col min="2817" max="2819" width="20.625" style="62" customWidth="1"/>
    <col min="2820" max="2820" width="6" style="62" customWidth="1"/>
    <col min="2821" max="2822" width="20.625" style="62" customWidth="1"/>
    <col min="2823" max="2823" width="20.5" style="62" customWidth="1"/>
    <col min="2824" max="2825" width="7.625" style="62" customWidth="1"/>
    <col min="2826" max="3072" width="9" style="62"/>
    <col min="3073" max="3075" width="20.625" style="62" customWidth="1"/>
    <col min="3076" max="3076" width="6" style="62" customWidth="1"/>
    <col min="3077" max="3078" width="20.625" style="62" customWidth="1"/>
    <col min="3079" max="3079" width="20.5" style="62" customWidth="1"/>
    <col min="3080" max="3081" width="7.625" style="62" customWidth="1"/>
    <col min="3082" max="3328" width="9" style="62"/>
    <col min="3329" max="3331" width="20.625" style="62" customWidth="1"/>
    <col min="3332" max="3332" width="6" style="62" customWidth="1"/>
    <col min="3333" max="3334" width="20.625" style="62" customWidth="1"/>
    <col min="3335" max="3335" width="20.5" style="62" customWidth="1"/>
    <col min="3336" max="3337" width="7.625" style="62" customWidth="1"/>
    <col min="3338" max="3584" width="9" style="62"/>
    <col min="3585" max="3587" width="20.625" style="62" customWidth="1"/>
    <col min="3588" max="3588" width="6" style="62" customWidth="1"/>
    <col min="3589" max="3590" width="20.625" style="62" customWidth="1"/>
    <col min="3591" max="3591" width="20.5" style="62" customWidth="1"/>
    <col min="3592" max="3593" width="7.625" style="62" customWidth="1"/>
    <col min="3594" max="3840" width="9" style="62"/>
    <col min="3841" max="3843" width="20.625" style="62" customWidth="1"/>
    <col min="3844" max="3844" width="6" style="62" customWidth="1"/>
    <col min="3845" max="3846" width="20.625" style="62" customWidth="1"/>
    <col min="3847" max="3847" width="20.5" style="62" customWidth="1"/>
    <col min="3848" max="3849" width="7.625" style="62" customWidth="1"/>
    <col min="3850" max="4096" width="9" style="62"/>
    <col min="4097" max="4099" width="20.625" style="62" customWidth="1"/>
    <col min="4100" max="4100" width="6" style="62" customWidth="1"/>
    <col min="4101" max="4102" width="20.625" style="62" customWidth="1"/>
    <col min="4103" max="4103" width="20.5" style="62" customWidth="1"/>
    <col min="4104" max="4105" width="7.625" style="62" customWidth="1"/>
    <col min="4106" max="4352" width="9" style="62"/>
    <col min="4353" max="4355" width="20.625" style="62" customWidth="1"/>
    <col min="4356" max="4356" width="6" style="62" customWidth="1"/>
    <col min="4357" max="4358" width="20.625" style="62" customWidth="1"/>
    <col min="4359" max="4359" width="20.5" style="62" customWidth="1"/>
    <col min="4360" max="4361" width="7.625" style="62" customWidth="1"/>
    <col min="4362" max="4608" width="9" style="62"/>
    <col min="4609" max="4611" width="20.625" style="62" customWidth="1"/>
    <col min="4612" max="4612" width="6" style="62" customWidth="1"/>
    <col min="4613" max="4614" width="20.625" style="62" customWidth="1"/>
    <col min="4615" max="4615" width="20.5" style="62" customWidth="1"/>
    <col min="4616" max="4617" width="7.625" style="62" customWidth="1"/>
    <col min="4618" max="4864" width="9" style="62"/>
    <col min="4865" max="4867" width="20.625" style="62" customWidth="1"/>
    <col min="4868" max="4868" width="6" style="62" customWidth="1"/>
    <col min="4869" max="4870" width="20.625" style="62" customWidth="1"/>
    <col min="4871" max="4871" width="20.5" style="62" customWidth="1"/>
    <col min="4872" max="4873" width="7.625" style="62" customWidth="1"/>
    <col min="4874" max="5120" width="9" style="62"/>
    <col min="5121" max="5123" width="20.625" style="62" customWidth="1"/>
    <col min="5124" max="5124" width="6" style="62" customWidth="1"/>
    <col min="5125" max="5126" width="20.625" style="62" customWidth="1"/>
    <col min="5127" max="5127" width="20.5" style="62" customWidth="1"/>
    <col min="5128" max="5129" width="7.625" style="62" customWidth="1"/>
    <col min="5130" max="5376" width="9" style="62"/>
    <col min="5377" max="5379" width="20.625" style="62" customWidth="1"/>
    <col min="5380" max="5380" width="6" style="62" customWidth="1"/>
    <col min="5381" max="5382" width="20.625" style="62" customWidth="1"/>
    <col min="5383" max="5383" width="20.5" style="62" customWidth="1"/>
    <col min="5384" max="5385" width="7.625" style="62" customWidth="1"/>
    <col min="5386" max="5632" width="9" style="62"/>
    <col min="5633" max="5635" width="20.625" style="62" customWidth="1"/>
    <col min="5636" max="5636" width="6" style="62" customWidth="1"/>
    <col min="5637" max="5638" width="20.625" style="62" customWidth="1"/>
    <col min="5639" max="5639" width="20.5" style="62" customWidth="1"/>
    <col min="5640" max="5641" width="7.625" style="62" customWidth="1"/>
    <col min="5642" max="5888" width="9" style="62"/>
    <col min="5889" max="5891" width="20.625" style="62" customWidth="1"/>
    <col min="5892" max="5892" width="6" style="62" customWidth="1"/>
    <col min="5893" max="5894" width="20.625" style="62" customWidth="1"/>
    <col min="5895" max="5895" width="20.5" style="62" customWidth="1"/>
    <col min="5896" max="5897" width="7.625" style="62" customWidth="1"/>
    <col min="5898" max="6144" width="9" style="62"/>
    <col min="6145" max="6147" width="20.625" style="62" customWidth="1"/>
    <col min="6148" max="6148" width="6" style="62" customWidth="1"/>
    <col min="6149" max="6150" width="20.625" style="62" customWidth="1"/>
    <col min="6151" max="6151" width="20.5" style="62" customWidth="1"/>
    <col min="6152" max="6153" width="7.625" style="62" customWidth="1"/>
    <col min="6154" max="6400" width="9" style="62"/>
    <col min="6401" max="6403" width="20.625" style="62" customWidth="1"/>
    <col min="6404" max="6404" width="6" style="62" customWidth="1"/>
    <col min="6405" max="6406" width="20.625" style="62" customWidth="1"/>
    <col min="6407" max="6407" width="20.5" style="62" customWidth="1"/>
    <col min="6408" max="6409" width="7.625" style="62" customWidth="1"/>
    <col min="6410" max="6656" width="9" style="62"/>
    <col min="6657" max="6659" width="20.625" style="62" customWidth="1"/>
    <col min="6660" max="6660" width="6" style="62" customWidth="1"/>
    <col min="6661" max="6662" width="20.625" style="62" customWidth="1"/>
    <col min="6663" max="6663" width="20.5" style="62" customWidth="1"/>
    <col min="6664" max="6665" width="7.625" style="62" customWidth="1"/>
    <col min="6666" max="6912" width="9" style="62"/>
    <col min="6913" max="6915" width="20.625" style="62" customWidth="1"/>
    <col min="6916" max="6916" width="6" style="62" customWidth="1"/>
    <col min="6917" max="6918" width="20.625" style="62" customWidth="1"/>
    <col min="6919" max="6919" width="20.5" style="62" customWidth="1"/>
    <col min="6920" max="6921" width="7.625" style="62" customWidth="1"/>
    <col min="6922" max="7168" width="9" style="62"/>
    <col min="7169" max="7171" width="20.625" style="62" customWidth="1"/>
    <col min="7172" max="7172" width="6" style="62" customWidth="1"/>
    <col min="7173" max="7174" width="20.625" style="62" customWidth="1"/>
    <col min="7175" max="7175" width="20.5" style="62" customWidth="1"/>
    <col min="7176" max="7177" width="7.625" style="62" customWidth="1"/>
    <col min="7178" max="7424" width="9" style="62"/>
    <col min="7425" max="7427" width="20.625" style="62" customWidth="1"/>
    <col min="7428" max="7428" width="6" style="62" customWidth="1"/>
    <col min="7429" max="7430" width="20.625" style="62" customWidth="1"/>
    <col min="7431" max="7431" width="20.5" style="62" customWidth="1"/>
    <col min="7432" max="7433" width="7.625" style="62" customWidth="1"/>
    <col min="7434" max="7680" width="9" style="62"/>
    <col min="7681" max="7683" width="20.625" style="62" customWidth="1"/>
    <col min="7684" max="7684" width="6" style="62" customWidth="1"/>
    <col min="7685" max="7686" width="20.625" style="62" customWidth="1"/>
    <col min="7687" max="7687" width="20.5" style="62" customWidth="1"/>
    <col min="7688" max="7689" width="7.625" style="62" customWidth="1"/>
    <col min="7690" max="7936" width="9" style="62"/>
    <col min="7937" max="7939" width="20.625" style="62" customWidth="1"/>
    <col min="7940" max="7940" width="6" style="62" customWidth="1"/>
    <col min="7941" max="7942" width="20.625" style="62" customWidth="1"/>
    <col min="7943" max="7943" width="20.5" style="62" customWidth="1"/>
    <col min="7944" max="7945" width="7.625" style="62" customWidth="1"/>
    <col min="7946" max="8192" width="9" style="62"/>
    <col min="8193" max="8195" width="20.625" style="62" customWidth="1"/>
    <col min="8196" max="8196" width="6" style="62" customWidth="1"/>
    <col min="8197" max="8198" width="20.625" style="62" customWidth="1"/>
    <col min="8199" max="8199" width="20.5" style="62" customWidth="1"/>
    <col min="8200" max="8201" width="7.625" style="62" customWidth="1"/>
    <col min="8202" max="8448" width="9" style="62"/>
    <col min="8449" max="8451" width="20.625" style="62" customWidth="1"/>
    <col min="8452" max="8452" width="6" style="62" customWidth="1"/>
    <col min="8453" max="8454" width="20.625" style="62" customWidth="1"/>
    <col min="8455" max="8455" width="20.5" style="62" customWidth="1"/>
    <col min="8456" max="8457" width="7.625" style="62" customWidth="1"/>
    <col min="8458" max="8704" width="9" style="62"/>
    <col min="8705" max="8707" width="20.625" style="62" customWidth="1"/>
    <col min="8708" max="8708" width="6" style="62" customWidth="1"/>
    <col min="8709" max="8710" width="20.625" style="62" customWidth="1"/>
    <col min="8711" max="8711" width="20.5" style="62" customWidth="1"/>
    <col min="8712" max="8713" width="7.625" style="62" customWidth="1"/>
    <col min="8714" max="8960" width="9" style="62"/>
    <col min="8961" max="8963" width="20.625" style="62" customWidth="1"/>
    <col min="8964" max="8964" width="6" style="62" customWidth="1"/>
    <col min="8965" max="8966" width="20.625" style="62" customWidth="1"/>
    <col min="8967" max="8967" width="20.5" style="62" customWidth="1"/>
    <col min="8968" max="8969" width="7.625" style="62" customWidth="1"/>
    <col min="8970" max="9216" width="9" style="62"/>
    <col min="9217" max="9219" width="20.625" style="62" customWidth="1"/>
    <col min="9220" max="9220" width="6" style="62" customWidth="1"/>
    <col min="9221" max="9222" width="20.625" style="62" customWidth="1"/>
    <col min="9223" max="9223" width="20.5" style="62" customWidth="1"/>
    <col min="9224" max="9225" width="7.625" style="62" customWidth="1"/>
    <col min="9226" max="9472" width="9" style="62"/>
    <col min="9473" max="9475" width="20.625" style="62" customWidth="1"/>
    <col min="9476" max="9476" width="6" style="62" customWidth="1"/>
    <col min="9477" max="9478" width="20.625" style="62" customWidth="1"/>
    <col min="9479" max="9479" width="20.5" style="62" customWidth="1"/>
    <col min="9480" max="9481" width="7.625" style="62" customWidth="1"/>
    <col min="9482" max="9728" width="9" style="62"/>
    <col min="9729" max="9731" width="20.625" style="62" customWidth="1"/>
    <col min="9732" max="9732" width="6" style="62" customWidth="1"/>
    <col min="9733" max="9734" width="20.625" style="62" customWidth="1"/>
    <col min="9735" max="9735" width="20.5" style="62" customWidth="1"/>
    <col min="9736" max="9737" width="7.625" style="62" customWidth="1"/>
    <col min="9738" max="9984" width="9" style="62"/>
    <col min="9985" max="9987" width="20.625" style="62" customWidth="1"/>
    <col min="9988" max="9988" width="6" style="62" customWidth="1"/>
    <col min="9989" max="9990" width="20.625" style="62" customWidth="1"/>
    <col min="9991" max="9991" width="20.5" style="62" customWidth="1"/>
    <col min="9992" max="9993" width="7.625" style="62" customWidth="1"/>
    <col min="9994" max="10240" width="9" style="62"/>
    <col min="10241" max="10243" width="20.625" style="62" customWidth="1"/>
    <col min="10244" max="10244" width="6" style="62" customWidth="1"/>
    <col min="10245" max="10246" width="20.625" style="62" customWidth="1"/>
    <col min="10247" max="10247" width="20.5" style="62" customWidth="1"/>
    <col min="10248" max="10249" width="7.625" style="62" customWidth="1"/>
    <col min="10250" max="10496" width="9" style="62"/>
    <col min="10497" max="10499" width="20.625" style="62" customWidth="1"/>
    <col min="10500" max="10500" width="6" style="62" customWidth="1"/>
    <col min="10501" max="10502" width="20.625" style="62" customWidth="1"/>
    <col min="10503" max="10503" width="20.5" style="62" customWidth="1"/>
    <col min="10504" max="10505" width="7.625" style="62" customWidth="1"/>
    <col min="10506" max="10752" width="9" style="62"/>
    <col min="10753" max="10755" width="20.625" style="62" customWidth="1"/>
    <col min="10756" max="10756" width="6" style="62" customWidth="1"/>
    <col min="10757" max="10758" width="20.625" style="62" customWidth="1"/>
    <col min="10759" max="10759" width="20.5" style="62" customWidth="1"/>
    <col min="10760" max="10761" width="7.625" style="62" customWidth="1"/>
    <col min="10762" max="11008" width="9" style="62"/>
    <col min="11009" max="11011" width="20.625" style="62" customWidth="1"/>
    <col min="11012" max="11012" width="6" style="62" customWidth="1"/>
    <col min="11013" max="11014" width="20.625" style="62" customWidth="1"/>
    <col min="11015" max="11015" width="20.5" style="62" customWidth="1"/>
    <col min="11016" max="11017" width="7.625" style="62" customWidth="1"/>
    <col min="11018" max="11264" width="9" style="62"/>
    <col min="11265" max="11267" width="20.625" style="62" customWidth="1"/>
    <col min="11268" max="11268" width="6" style="62" customWidth="1"/>
    <col min="11269" max="11270" width="20.625" style="62" customWidth="1"/>
    <col min="11271" max="11271" width="20.5" style="62" customWidth="1"/>
    <col min="11272" max="11273" width="7.625" style="62" customWidth="1"/>
    <col min="11274" max="11520" width="9" style="62"/>
    <col min="11521" max="11523" width="20.625" style="62" customWidth="1"/>
    <col min="11524" max="11524" width="6" style="62" customWidth="1"/>
    <col min="11525" max="11526" width="20.625" style="62" customWidth="1"/>
    <col min="11527" max="11527" width="20.5" style="62" customWidth="1"/>
    <col min="11528" max="11529" width="7.625" style="62" customWidth="1"/>
    <col min="11530" max="11776" width="9" style="62"/>
    <col min="11777" max="11779" width="20.625" style="62" customWidth="1"/>
    <col min="11780" max="11780" width="6" style="62" customWidth="1"/>
    <col min="11781" max="11782" width="20.625" style="62" customWidth="1"/>
    <col min="11783" max="11783" width="20.5" style="62" customWidth="1"/>
    <col min="11784" max="11785" width="7.625" style="62" customWidth="1"/>
    <col min="11786" max="12032" width="9" style="62"/>
    <col min="12033" max="12035" width="20.625" style="62" customWidth="1"/>
    <col min="12036" max="12036" width="6" style="62" customWidth="1"/>
    <col min="12037" max="12038" width="20.625" style="62" customWidth="1"/>
    <col min="12039" max="12039" width="20.5" style="62" customWidth="1"/>
    <col min="12040" max="12041" width="7.625" style="62" customWidth="1"/>
    <col min="12042" max="12288" width="9" style="62"/>
    <col min="12289" max="12291" width="20.625" style="62" customWidth="1"/>
    <col min="12292" max="12292" width="6" style="62" customWidth="1"/>
    <col min="12293" max="12294" width="20.625" style="62" customWidth="1"/>
    <col min="12295" max="12295" width="20.5" style="62" customWidth="1"/>
    <col min="12296" max="12297" width="7.625" style="62" customWidth="1"/>
    <col min="12298" max="12544" width="9" style="62"/>
    <col min="12545" max="12547" width="20.625" style="62" customWidth="1"/>
    <col min="12548" max="12548" width="6" style="62" customWidth="1"/>
    <col min="12549" max="12550" width="20.625" style="62" customWidth="1"/>
    <col min="12551" max="12551" width="20.5" style="62" customWidth="1"/>
    <col min="12552" max="12553" width="7.625" style="62" customWidth="1"/>
    <col min="12554" max="12800" width="9" style="62"/>
    <col min="12801" max="12803" width="20.625" style="62" customWidth="1"/>
    <col min="12804" max="12804" width="6" style="62" customWidth="1"/>
    <col min="12805" max="12806" width="20.625" style="62" customWidth="1"/>
    <col min="12807" max="12807" width="20.5" style="62" customWidth="1"/>
    <col min="12808" max="12809" width="7.625" style="62" customWidth="1"/>
    <col min="12810" max="13056" width="9" style="62"/>
    <col min="13057" max="13059" width="20.625" style="62" customWidth="1"/>
    <col min="13060" max="13060" width="6" style="62" customWidth="1"/>
    <col min="13061" max="13062" width="20.625" style="62" customWidth="1"/>
    <col min="13063" max="13063" width="20.5" style="62" customWidth="1"/>
    <col min="13064" max="13065" width="7.625" style="62" customWidth="1"/>
    <col min="13066" max="13312" width="9" style="62"/>
    <col min="13313" max="13315" width="20.625" style="62" customWidth="1"/>
    <col min="13316" max="13316" width="6" style="62" customWidth="1"/>
    <col min="13317" max="13318" width="20.625" style="62" customWidth="1"/>
    <col min="13319" max="13319" width="20.5" style="62" customWidth="1"/>
    <col min="13320" max="13321" width="7.625" style="62" customWidth="1"/>
    <col min="13322" max="13568" width="9" style="62"/>
    <col min="13569" max="13571" width="20.625" style="62" customWidth="1"/>
    <col min="13572" max="13572" width="6" style="62" customWidth="1"/>
    <col min="13573" max="13574" width="20.625" style="62" customWidth="1"/>
    <col min="13575" max="13575" width="20.5" style="62" customWidth="1"/>
    <col min="13576" max="13577" width="7.625" style="62" customWidth="1"/>
    <col min="13578" max="13824" width="9" style="62"/>
    <col min="13825" max="13827" width="20.625" style="62" customWidth="1"/>
    <col min="13828" max="13828" width="6" style="62" customWidth="1"/>
    <col min="13829" max="13830" width="20.625" style="62" customWidth="1"/>
    <col min="13831" max="13831" width="20.5" style="62" customWidth="1"/>
    <col min="13832" max="13833" width="7.625" style="62" customWidth="1"/>
    <col min="13834" max="14080" width="9" style="62"/>
    <col min="14081" max="14083" width="20.625" style="62" customWidth="1"/>
    <col min="14084" max="14084" width="6" style="62" customWidth="1"/>
    <col min="14085" max="14086" width="20.625" style="62" customWidth="1"/>
    <col min="14087" max="14087" width="20.5" style="62" customWidth="1"/>
    <col min="14088" max="14089" width="7.625" style="62" customWidth="1"/>
    <col min="14090" max="14336" width="9" style="62"/>
    <col min="14337" max="14339" width="20.625" style="62" customWidth="1"/>
    <col min="14340" max="14340" width="6" style="62" customWidth="1"/>
    <col min="14341" max="14342" width="20.625" style="62" customWidth="1"/>
    <col min="14343" max="14343" width="20.5" style="62" customWidth="1"/>
    <col min="14344" max="14345" width="7.625" style="62" customWidth="1"/>
    <col min="14346" max="14592" width="9" style="62"/>
    <col min="14593" max="14595" width="20.625" style="62" customWidth="1"/>
    <col min="14596" max="14596" width="6" style="62" customWidth="1"/>
    <col min="14597" max="14598" width="20.625" style="62" customWidth="1"/>
    <col min="14599" max="14599" width="20.5" style="62" customWidth="1"/>
    <col min="14600" max="14601" width="7.625" style="62" customWidth="1"/>
    <col min="14602" max="14848" width="9" style="62"/>
    <col min="14849" max="14851" width="20.625" style="62" customWidth="1"/>
    <col min="14852" max="14852" width="6" style="62" customWidth="1"/>
    <col min="14853" max="14854" width="20.625" style="62" customWidth="1"/>
    <col min="14855" max="14855" width="20.5" style="62" customWidth="1"/>
    <col min="14856" max="14857" width="7.625" style="62" customWidth="1"/>
    <col min="14858" max="15104" width="9" style="62"/>
    <col min="15105" max="15107" width="20.625" style="62" customWidth="1"/>
    <col min="15108" max="15108" width="6" style="62" customWidth="1"/>
    <col min="15109" max="15110" width="20.625" style="62" customWidth="1"/>
    <col min="15111" max="15111" width="20.5" style="62" customWidth="1"/>
    <col min="15112" max="15113" width="7.625" style="62" customWidth="1"/>
    <col min="15114" max="15360" width="9" style="62"/>
    <col min="15361" max="15363" width="20.625" style="62" customWidth="1"/>
    <col min="15364" max="15364" width="6" style="62" customWidth="1"/>
    <col min="15365" max="15366" width="20.625" style="62" customWidth="1"/>
    <col min="15367" max="15367" width="20.5" style="62" customWidth="1"/>
    <col min="15368" max="15369" width="7.625" style="62" customWidth="1"/>
    <col min="15370" max="15616" width="9" style="62"/>
    <col min="15617" max="15619" width="20.625" style="62" customWidth="1"/>
    <col min="15620" max="15620" width="6" style="62" customWidth="1"/>
    <col min="15621" max="15622" width="20.625" style="62" customWidth="1"/>
    <col min="15623" max="15623" width="20.5" style="62" customWidth="1"/>
    <col min="15624" max="15625" width="7.625" style="62" customWidth="1"/>
    <col min="15626" max="15872" width="9" style="62"/>
    <col min="15873" max="15875" width="20.625" style="62" customWidth="1"/>
    <col min="15876" max="15876" width="6" style="62" customWidth="1"/>
    <col min="15877" max="15878" width="20.625" style="62" customWidth="1"/>
    <col min="15879" max="15879" width="20.5" style="62" customWidth="1"/>
    <col min="15880" max="15881" width="7.625" style="62" customWidth="1"/>
    <col min="15882" max="16128" width="9" style="62"/>
    <col min="16129" max="16131" width="20.625" style="62" customWidth="1"/>
    <col min="16132" max="16132" width="6" style="62" customWidth="1"/>
    <col min="16133" max="16134" width="20.625" style="62" customWidth="1"/>
    <col min="16135" max="16135" width="20.5" style="62" customWidth="1"/>
    <col min="16136" max="16137" width="7.625" style="62" customWidth="1"/>
    <col min="16138" max="16384" width="9" style="62"/>
  </cols>
  <sheetData>
    <row r="2" spans="1:9" ht="28.5" x14ac:dyDescent="0.3">
      <c r="A2" s="174" t="s">
        <v>316</v>
      </c>
      <c r="B2" s="174"/>
      <c r="C2" s="174"/>
      <c r="D2" s="174"/>
      <c r="E2" s="174"/>
      <c r="F2" s="174"/>
      <c r="G2" s="174"/>
      <c r="H2" s="118"/>
      <c r="I2" s="118"/>
    </row>
    <row r="3" spans="1:9" ht="28.5" x14ac:dyDescent="0.3">
      <c r="A3" s="119"/>
      <c r="B3" s="119"/>
      <c r="C3" s="120"/>
      <c r="D3" s="121"/>
      <c r="E3" s="119"/>
      <c r="F3" s="119"/>
      <c r="G3" s="119"/>
      <c r="H3" s="118"/>
      <c r="I3" s="118"/>
    </row>
    <row r="4" spans="1:9" ht="28.5" x14ac:dyDescent="0.3">
      <c r="A4" s="122">
        <v>43134</v>
      </c>
      <c r="B4" s="119"/>
      <c r="C4" s="123"/>
      <c r="D4" s="121"/>
      <c r="E4" s="119"/>
      <c r="F4" s="119"/>
      <c r="G4" s="119"/>
      <c r="H4" s="118"/>
      <c r="I4" s="118"/>
    </row>
    <row r="5" spans="1:9" ht="13.5" customHeight="1" x14ac:dyDescent="0.25">
      <c r="A5" s="124"/>
      <c r="B5" s="124"/>
      <c r="C5" s="124"/>
      <c r="D5" s="124"/>
      <c r="E5" s="124"/>
      <c r="F5" s="124"/>
      <c r="G5" s="124"/>
      <c r="H5" s="125"/>
      <c r="I5" s="125"/>
    </row>
    <row r="6" spans="1:9" ht="24.95" customHeight="1" x14ac:dyDescent="0.15">
      <c r="A6" s="175" t="s">
        <v>301</v>
      </c>
      <c r="B6" s="175"/>
      <c r="C6" s="175" t="s">
        <v>7</v>
      </c>
      <c r="D6" s="175"/>
      <c r="E6" s="175"/>
      <c r="F6" s="176" t="s">
        <v>8</v>
      </c>
      <c r="G6" s="177"/>
      <c r="H6" s="126"/>
      <c r="I6" s="127"/>
    </row>
    <row r="7" spans="1:9" s="69" customFormat="1" ht="24.95" customHeight="1" x14ac:dyDescent="0.15">
      <c r="A7" s="71" t="s">
        <v>9</v>
      </c>
      <c r="B7" s="128">
        <v>0.375</v>
      </c>
      <c r="C7" s="134" t="str">
        <f>高学年30!D6</f>
        <v>息栖SSS</v>
      </c>
      <c r="D7" s="72" t="s">
        <v>137</v>
      </c>
      <c r="E7" s="70" t="str">
        <f>高学年30!D8</f>
        <v>高松小SSS</v>
      </c>
      <c r="F7" s="71" t="str">
        <f>C8</f>
        <v>軽野東SSS</v>
      </c>
      <c r="G7" s="71" t="str">
        <f>E8</f>
        <v>豊郷SSS</v>
      </c>
      <c r="H7" s="73"/>
      <c r="I7" s="129"/>
    </row>
    <row r="8" spans="1:9" s="69" customFormat="1" ht="24.95" customHeight="1" x14ac:dyDescent="0.15">
      <c r="A8" s="71" t="s">
        <v>10</v>
      </c>
      <c r="B8" s="128">
        <v>0.40625</v>
      </c>
      <c r="C8" s="68" t="str">
        <f>高学年30!D14</f>
        <v>軽野東SSS</v>
      </c>
      <c r="D8" s="72" t="s">
        <v>137</v>
      </c>
      <c r="E8" s="70" t="str">
        <f>高学年30!D16</f>
        <v>豊郷SSS</v>
      </c>
      <c r="F8" s="135" t="str">
        <f>C7</f>
        <v>息栖SSS</v>
      </c>
      <c r="G8" s="71" t="str">
        <f>E7</f>
        <v>高松小SSS</v>
      </c>
      <c r="H8" s="73"/>
      <c r="I8" s="129"/>
    </row>
    <row r="9" spans="1:9" s="69" customFormat="1" ht="24.95" customHeight="1" x14ac:dyDescent="0.15">
      <c r="A9" s="71" t="s">
        <v>11</v>
      </c>
      <c r="B9" s="128">
        <v>0.4375</v>
      </c>
      <c r="C9" s="68" t="str">
        <f>高学年30!D25</f>
        <v>横瀬SSS</v>
      </c>
      <c r="D9" s="72" t="s">
        <v>137</v>
      </c>
      <c r="E9" s="70" t="str">
        <f>高学年30!D27</f>
        <v>大野SSS</v>
      </c>
      <c r="F9" s="71" t="str">
        <f>C10</f>
        <v>波崎太田ＦＣ</v>
      </c>
      <c r="G9" s="71" t="str">
        <f>E10</f>
        <v>鉢形SSS</v>
      </c>
      <c r="H9" s="73"/>
      <c r="I9" s="129"/>
    </row>
    <row r="10" spans="1:9" s="69" customFormat="1" ht="24.95" customHeight="1" x14ac:dyDescent="0.15">
      <c r="A10" s="71" t="s">
        <v>12</v>
      </c>
      <c r="B10" s="128">
        <v>0.46875</v>
      </c>
      <c r="C10" s="69" t="str">
        <f>高学年30!D33</f>
        <v>波崎太田ＦＣ</v>
      </c>
      <c r="D10" s="72" t="s">
        <v>137</v>
      </c>
      <c r="E10" s="69" t="str">
        <f>高学年30!D35</f>
        <v>鉢形SSS</v>
      </c>
      <c r="F10" s="71" t="str">
        <f>C9</f>
        <v>横瀬SSS</v>
      </c>
      <c r="G10" s="71" t="str">
        <f>E9</f>
        <v>大野SSS</v>
      </c>
      <c r="H10" s="73"/>
      <c r="I10" s="129"/>
    </row>
    <row r="11" spans="1:9" s="69" customFormat="1" ht="24.95" customHeight="1" x14ac:dyDescent="0.15">
      <c r="A11" s="71" t="s">
        <v>13</v>
      </c>
      <c r="B11" s="128">
        <v>0.5</v>
      </c>
      <c r="C11" s="136" t="s">
        <v>51</v>
      </c>
      <c r="D11" s="72" t="s">
        <v>137</v>
      </c>
      <c r="E11" s="137" t="s">
        <v>52</v>
      </c>
      <c r="F11" s="138" t="str">
        <f>C12</f>
        <v>Ａ②勝</v>
      </c>
      <c r="G11" s="139" t="str">
        <f>E12</f>
        <v>Ｂ②勝</v>
      </c>
      <c r="H11" s="73"/>
      <c r="I11" s="129"/>
    </row>
    <row r="12" spans="1:9" s="69" customFormat="1" ht="24.95" customHeight="1" x14ac:dyDescent="0.15">
      <c r="A12" s="71" t="s">
        <v>14</v>
      </c>
      <c r="B12" s="128">
        <v>0.53125</v>
      </c>
      <c r="C12" s="136" t="s">
        <v>274</v>
      </c>
      <c r="D12" s="72" t="s">
        <v>137</v>
      </c>
      <c r="E12" s="137" t="s">
        <v>54</v>
      </c>
      <c r="F12" s="138" t="str">
        <f>C11</f>
        <v>Ａ①勝</v>
      </c>
      <c r="G12" s="139" t="str">
        <f>E11</f>
        <v>Ｂ①勝</v>
      </c>
      <c r="H12" s="73"/>
      <c r="I12" s="129"/>
    </row>
    <row r="13" spans="1:9" s="69" customFormat="1" ht="24.95" customHeight="1" x14ac:dyDescent="0.15">
      <c r="A13" s="71" t="s">
        <v>18</v>
      </c>
      <c r="B13" s="128">
        <v>0.5625</v>
      </c>
      <c r="C13" s="136" t="s">
        <v>55</v>
      </c>
      <c r="D13" s="72" t="s">
        <v>137</v>
      </c>
      <c r="E13" s="137" t="s">
        <v>57</v>
      </c>
      <c r="F13" s="138" t="str">
        <f>C14</f>
        <v>Ａ④勝</v>
      </c>
      <c r="G13" s="139" t="str">
        <f>E14</f>
        <v>Ｂ④勝</v>
      </c>
      <c r="H13" s="73"/>
      <c r="I13" s="129"/>
    </row>
    <row r="14" spans="1:9" s="69" customFormat="1" ht="24.95" customHeight="1" x14ac:dyDescent="0.15">
      <c r="A14" s="71" t="s">
        <v>19</v>
      </c>
      <c r="B14" s="128">
        <v>0.59375</v>
      </c>
      <c r="C14" s="136" t="s">
        <v>56</v>
      </c>
      <c r="D14" s="72" t="s">
        <v>137</v>
      </c>
      <c r="E14" s="137" t="s">
        <v>58</v>
      </c>
      <c r="F14" s="138" t="str">
        <f>C13</f>
        <v>Ａ③勝</v>
      </c>
      <c r="G14" s="139" t="str">
        <f>E13</f>
        <v>Ｂ③勝</v>
      </c>
      <c r="H14" s="73"/>
      <c r="I14" s="129"/>
    </row>
    <row r="15" spans="1:9" ht="24.95" customHeight="1" x14ac:dyDescent="0.15"/>
    <row r="16" spans="1:9" ht="24.95" customHeight="1" x14ac:dyDescent="0.15">
      <c r="A16" s="175" t="s">
        <v>311</v>
      </c>
      <c r="B16" s="175"/>
      <c r="C16" s="175" t="s">
        <v>7</v>
      </c>
      <c r="D16" s="175"/>
      <c r="E16" s="175"/>
      <c r="F16" s="176" t="s">
        <v>8</v>
      </c>
      <c r="G16" s="177"/>
      <c r="H16" s="126"/>
      <c r="I16" s="127"/>
    </row>
    <row r="17" spans="1:9" ht="24.95" customHeight="1" x14ac:dyDescent="0.15">
      <c r="A17" s="71" t="s">
        <v>9</v>
      </c>
      <c r="B17" s="128">
        <v>0.375</v>
      </c>
      <c r="C17" s="68" t="str">
        <f>高学年30!D10</f>
        <v>フォルサ若松ＦＣ</v>
      </c>
      <c r="D17" s="72" t="s">
        <v>137</v>
      </c>
      <c r="E17" s="70" t="str">
        <f>高学年30!D12</f>
        <v>旭SSS</v>
      </c>
      <c r="F17" s="71" t="str">
        <f>C18</f>
        <v>鹿島アントラーズジュニア</v>
      </c>
      <c r="G17" s="71" t="str">
        <f>E18</f>
        <v>青柳EFC SS</v>
      </c>
      <c r="H17" s="73"/>
      <c r="I17" s="129"/>
    </row>
    <row r="18" spans="1:9" ht="24.95" customHeight="1" x14ac:dyDescent="0.15">
      <c r="A18" s="71" t="s">
        <v>10</v>
      </c>
      <c r="B18" s="128">
        <v>0.40625</v>
      </c>
      <c r="C18" s="68" t="str">
        <f>高学年30!D18</f>
        <v>鹿島アントラーズジュニア</v>
      </c>
      <c r="D18" s="72" t="s">
        <v>137</v>
      </c>
      <c r="E18" s="70" t="str">
        <f>高学年30!D20</f>
        <v>青柳EFC SS</v>
      </c>
      <c r="F18" s="71" t="str">
        <f>C17</f>
        <v>フォルサ若松ＦＣ</v>
      </c>
      <c r="G18" s="71" t="str">
        <f>E17</f>
        <v>旭SSS</v>
      </c>
      <c r="H18" s="73"/>
      <c r="I18" s="129"/>
    </row>
    <row r="19" spans="1:9" ht="24.95" customHeight="1" x14ac:dyDescent="0.15">
      <c r="A19" s="71" t="s">
        <v>11</v>
      </c>
      <c r="B19" s="128">
        <v>0.4375</v>
      </c>
      <c r="C19" s="68" t="str">
        <f>高学年30!D29</f>
        <v>波野SSS</v>
      </c>
      <c r="D19" s="72" t="s">
        <v>137</v>
      </c>
      <c r="E19" s="70" t="str">
        <f>高学年30!D31</f>
        <v>FCドルフィン大洋S</v>
      </c>
      <c r="F19" s="71" t="str">
        <f>C20</f>
        <v>牛堀SSS</v>
      </c>
      <c r="G19" s="71" t="str">
        <f>E20</f>
        <v>鉾田SSS</v>
      </c>
      <c r="H19" s="73"/>
      <c r="I19" s="129"/>
    </row>
    <row r="20" spans="1:9" ht="24.95" customHeight="1" x14ac:dyDescent="0.15">
      <c r="A20" s="71" t="s">
        <v>12</v>
      </c>
      <c r="B20" s="128">
        <v>0.46875</v>
      </c>
      <c r="C20" s="73" t="str">
        <f>高学年30!D37</f>
        <v>牛堀SSS</v>
      </c>
      <c r="D20" s="72" t="s">
        <v>137</v>
      </c>
      <c r="E20" s="74" t="str">
        <f>高学年30!D39</f>
        <v>鉾田SSS</v>
      </c>
      <c r="F20" s="71" t="str">
        <f>C19</f>
        <v>波野SSS</v>
      </c>
      <c r="G20" s="71" t="str">
        <f>E19</f>
        <v>FCドルフィン大洋S</v>
      </c>
      <c r="H20" s="73"/>
      <c r="I20" s="129"/>
    </row>
    <row r="21" spans="1:9" ht="24.95" customHeight="1" x14ac:dyDescent="0.15">
      <c r="A21" s="71" t="s">
        <v>13</v>
      </c>
      <c r="B21" s="128">
        <v>0.5</v>
      </c>
      <c r="C21" s="136" t="s">
        <v>59</v>
      </c>
      <c r="D21" s="72" t="s">
        <v>137</v>
      </c>
      <c r="E21" s="137" t="s">
        <v>63</v>
      </c>
      <c r="F21" s="138" t="str">
        <f>C22</f>
        <v>Ａ②負</v>
      </c>
      <c r="G21" s="139" t="str">
        <f>E22</f>
        <v>Ｂ②負</v>
      </c>
      <c r="H21" s="73"/>
      <c r="I21" s="129"/>
    </row>
    <row r="22" spans="1:9" ht="24.95" customHeight="1" x14ac:dyDescent="0.15">
      <c r="A22" s="71" t="s">
        <v>14</v>
      </c>
      <c r="B22" s="128">
        <v>0.53125</v>
      </c>
      <c r="C22" s="136" t="s">
        <v>60</v>
      </c>
      <c r="D22" s="72" t="s">
        <v>137</v>
      </c>
      <c r="E22" s="137" t="s">
        <v>64</v>
      </c>
      <c r="F22" s="138" t="str">
        <f>C21</f>
        <v>Ａ①負</v>
      </c>
      <c r="G22" s="139" t="str">
        <f>E21</f>
        <v>Ｂ①負</v>
      </c>
      <c r="H22" s="73"/>
      <c r="I22" s="129"/>
    </row>
    <row r="23" spans="1:9" s="69" customFormat="1" ht="24.95" customHeight="1" x14ac:dyDescent="0.15">
      <c r="A23" s="71" t="s">
        <v>18</v>
      </c>
      <c r="B23" s="128">
        <v>0.5625</v>
      </c>
      <c r="C23" s="136" t="s">
        <v>61</v>
      </c>
      <c r="D23" s="72" t="s">
        <v>137</v>
      </c>
      <c r="E23" s="137" t="s">
        <v>65</v>
      </c>
      <c r="F23" s="138" t="str">
        <f>C24</f>
        <v>Ａ④負</v>
      </c>
      <c r="G23" s="139" t="str">
        <f>E24</f>
        <v>Ｂ④負</v>
      </c>
      <c r="H23" s="73"/>
      <c r="I23" s="129"/>
    </row>
    <row r="24" spans="1:9" s="69" customFormat="1" ht="24.95" customHeight="1" x14ac:dyDescent="0.15">
      <c r="A24" s="71" t="s">
        <v>19</v>
      </c>
      <c r="B24" s="128">
        <v>0.59375</v>
      </c>
      <c r="C24" s="136" t="s">
        <v>62</v>
      </c>
      <c r="D24" s="72" t="s">
        <v>137</v>
      </c>
      <c r="E24" s="137" t="s">
        <v>66</v>
      </c>
      <c r="F24" s="138" t="str">
        <f>C23</f>
        <v>Ａ③負</v>
      </c>
      <c r="G24" s="139" t="str">
        <f>E23</f>
        <v>Ｂ③負</v>
      </c>
      <c r="H24" s="73"/>
      <c r="I24" s="129"/>
    </row>
    <row r="25" spans="1:9" ht="24.95" customHeight="1" x14ac:dyDescent="0.15"/>
    <row r="26" spans="1:9" ht="24.95" customHeight="1" x14ac:dyDescent="0.15">
      <c r="A26" s="175" t="s">
        <v>312</v>
      </c>
      <c r="B26" s="175"/>
      <c r="C26" s="175" t="s">
        <v>7</v>
      </c>
      <c r="D26" s="175"/>
      <c r="E26" s="175"/>
      <c r="F26" s="176" t="s">
        <v>8</v>
      </c>
      <c r="G26" s="177"/>
      <c r="H26" s="126"/>
      <c r="I26" s="127"/>
    </row>
    <row r="27" spans="1:9" ht="24.95" customHeight="1" x14ac:dyDescent="0.15">
      <c r="A27" s="71" t="s">
        <v>9</v>
      </c>
      <c r="B27" s="128">
        <v>0.375</v>
      </c>
      <c r="C27" s="68" t="str">
        <f>高学年30!P33</f>
        <v>大野原SSS</v>
      </c>
      <c r="D27" s="72" t="s">
        <v>137</v>
      </c>
      <c r="E27" s="70" t="str">
        <f>高学年30!P35</f>
        <v>鹿島SSS</v>
      </c>
      <c r="F27" s="71" t="str">
        <f>C28</f>
        <v>FC波崎</v>
      </c>
      <c r="G27" s="71" t="str">
        <f>E28</f>
        <v>FCｸﾚｾｰﾙ鹿嶋</v>
      </c>
      <c r="H27" s="73"/>
      <c r="I27" s="129"/>
    </row>
    <row r="28" spans="1:9" ht="24.95" customHeight="1" x14ac:dyDescent="0.15">
      <c r="A28" s="71" t="s">
        <v>10</v>
      </c>
      <c r="B28" s="128">
        <v>0.40625</v>
      </c>
      <c r="C28" s="68" t="str">
        <f>高学年30!P24</f>
        <v>FC波崎</v>
      </c>
      <c r="D28" s="72" t="s">
        <v>137</v>
      </c>
      <c r="E28" s="70" t="str">
        <f>高学年30!P26</f>
        <v>FCｸﾚｾｰﾙ鹿嶋</v>
      </c>
      <c r="F28" s="71" t="str">
        <f>C27</f>
        <v>大野原SSS</v>
      </c>
      <c r="G28" s="71" t="str">
        <f>E27</f>
        <v>鹿島SSS</v>
      </c>
      <c r="H28" s="73"/>
      <c r="I28" s="129"/>
    </row>
    <row r="29" spans="1:9" ht="24.95" customHeight="1" x14ac:dyDescent="0.15">
      <c r="A29" s="71" t="s">
        <v>11</v>
      </c>
      <c r="B29" s="128">
        <v>0.4375</v>
      </c>
      <c r="C29" s="68" t="str">
        <f>高学年30!P10</f>
        <v>延方SS</v>
      </c>
      <c r="D29" s="72" t="s">
        <v>137</v>
      </c>
      <c r="E29" s="70" t="str">
        <f>高学年30!P12</f>
        <v>FC麻生</v>
      </c>
      <c r="F29" s="135" t="str">
        <f>C30</f>
        <v>潮来SSS</v>
      </c>
      <c r="G29" s="71" t="str">
        <f>E30</f>
        <v>玉造FC</v>
      </c>
      <c r="H29" s="73"/>
      <c r="I29" s="129"/>
    </row>
    <row r="30" spans="1:9" ht="24.95" customHeight="1" x14ac:dyDescent="0.15">
      <c r="A30" s="71" t="s">
        <v>12</v>
      </c>
      <c r="B30" s="128">
        <v>0.46875</v>
      </c>
      <c r="C30" s="134" t="str">
        <f>高学年30!P18</f>
        <v>潮来SSS</v>
      </c>
      <c r="D30" s="72" t="s">
        <v>137</v>
      </c>
      <c r="E30" s="70" t="str">
        <f>高学年30!P20</f>
        <v>玉造FC</v>
      </c>
      <c r="F30" s="71" t="str">
        <f>C29</f>
        <v>延方SS</v>
      </c>
      <c r="G30" s="71" t="str">
        <f>E29</f>
        <v>FC麻生</v>
      </c>
      <c r="H30" s="73"/>
      <c r="I30" s="129"/>
    </row>
    <row r="31" spans="1:9" ht="24.95" customHeight="1" x14ac:dyDescent="0.15">
      <c r="A31" s="71" t="s">
        <v>13</v>
      </c>
      <c r="B31" s="128">
        <v>0.5</v>
      </c>
      <c r="C31" s="136" t="s">
        <v>128</v>
      </c>
      <c r="D31" s="72" t="s">
        <v>137</v>
      </c>
      <c r="E31" s="137" t="s">
        <v>131</v>
      </c>
      <c r="F31" s="71" t="str">
        <f>C32</f>
        <v>FCｸﾚｾｰﾙ鹿嶋</v>
      </c>
      <c r="G31" s="71" t="str">
        <f>E32</f>
        <v>日の出SSS</v>
      </c>
      <c r="H31" s="73"/>
      <c r="I31" s="129"/>
    </row>
    <row r="32" spans="1:9" ht="24.95" customHeight="1" x14ac:dyDescent="0.15">
      <c r="A32" s="71" t="s">
        <v>14</v>
      </c>
      <c r="B32" s="128">
        <v>0.53125</v>
      </c>
      <c r="C32" s="68" t="str">
        <f>高学年30!P26</f>
        <v>FCｸﾚｾｰﾙ鹿嶋</v>
      </c>
      <c r="D32" s="72" t="s">
        <v>137</v>
      </c>
      <c r="E32" s="70" t="str">
        <f>高学年30!P28</f>
        <v>日の出SSS</v>
      </c>
      <c r="F32" s="138" t="str">
        <f>C31</f>
        <v>Ｃ①勝</v>
      </c>
      <c r="G32" s="139" t="str">
        <f>E31</f>
        <v>Ｄ①勝</v>
      </c>
      <c r="H32" s="73"/>
      <c r="I32" s="129"/>
    </row>
    <row r="33" spans="1:9" s="69" customFormat="1" ht="24.95" customHeight="1" x14ac:dyDescent="0.15">
      <c r="A33" s="71" t="s">
        <v>18</v>
      </c>
      <c r="B33" s="128">
        <v>0.5625</v>
      </c>
      <c r="C33" s="136" t="s">
        <v>320</v>
      </c>
      <c r="D33" s="72" t="s">
        <v>137</v>
      </c>
      <c r="E33" s="137" t="s">
        <v>321</v>
      </c>
      <c r="F33" s="138" t="str">
        <f>C34</f>
        <v>D③勝</v>
      </c>
      <c r="G33" s="139" t="str">
        <f>E34</f>
        <v>C④勝</v>
      </c>
      <c r="H33" s="73"/>
      <c r="I33" s="129"/>
    </row>
    <row r="34" spans="1:9" s="69" customFormat="1" ht="24.95" customHeight="1" x14ac:dyDescent="0.15">
      <c r="A34" s="71" t="s">
        <v>338</v>
      </c>
      <c r="B34" s="128">
        <v>0.59375</v>
      </c>
      <c r="C34" s="136" t="s">
        <v>322</v>
      </c>
      <c r="D34" s="72" t="s">
        <v>340</v>
      </c>
      <c r="E34" s="137" t="s">
        <v>339</v>
      </c>
      <c r="F34" s="138" t="str">
        <f>C33</f>
        <v>D②勝</v>
      </c>
      <c r="G34" s="139" t="str">
        <f>E33</f>
        <v>C③勝</v>
      </c>
      <c r="H34" s="129"/>
      <c r="I34" s="129"/>
    </row>
    <row r="35" spans="1:9" ht="24.95" customHeight="1" x14ac:dyDescent="0.15"/>
    <row r="36" spans="1:9" ht="24.95" customHeight="1" x14ac:dyDescent="0.15">
      <c r="A36" s="175" t="s">
        <v>313</v>
      </c>
      <c r="B36" s="175"/>
      <c r="C36" s="175" t="s">
        <v>7</v>
      </c>
      <c r="D36" s="175"/>
      <c r="E36" s="175"/>
      <c r="F36" s="176" t="s">
        <v>8</v>
      </c>
      <c r="G36" s="177"/>
      <c r="H36" s="126"/>
      <c r="I36" s="127"/>
    </row>
    <row r="37" spans="1:9" s="69" customFormat="1" ht="24.95" customHeight="1" x14ac:dyDescent="0.15">
      <c r="A37" s="71" t="s">
        <v>9</v>
      </c>
      <c r="B37" s="128">
        <v>0.375</v>
      </c>
      <c r="C37" s="68" t="str">
        <f>高学年30!P37</f>
        <v>津知SS</v>
      </c>
      <c r="D37" s="72" t="s">
        <v>137</v>
      </c>
      <c r="E37" s="70" t="str">
        <f>高学年30!P39</f>
        <v>ＦＣ北浦</v>
      </c>
      <c r="F37" s="135" t="str">
        <f>C38</f>
        <v>軽野SSS</v>
      </c>
      <c r="G37" s="71" t="str">
        <f>E38</f>
        <v>平井SSS</v>
      </c>
      <c r="H37" s="73"/>
      <c r="I37" s="129"/>
    </row>
    <row r="38" spans="1:9" s="69" customFormat="1" ht="24.95" customHeight="1" x14ac:dyDescent="0.15">
      <c r="A38" s="71" t="s">
        <v>10</v>
      </c>
      <c r="B38" s="128">
        <v>0.40625</v>
      </c>
      <c r="C38" s="134" t="str">
        <f>高学年30!P6</f>
        <v>軽野SSS</v>
      </c>
      <c r="D38" s="72" t="s">
        <v>137</v>
      </c>
      <c r="E38" s="70" t="str">
        <f>高学年30!P8</f>
        <v>平井SSS</v>
      </c>
      <c r="F38" s="71" t="str">
        <f>C37</f>
        <v>津知SS</v>
      </c>
      <c r="G38" s="71" t="str">
        <f>E37</f>
        <v>ＦＣ北浦</v>
      </c>
      <c r="H38" s="73"/>
      <c r="I38" s="129"/>
    </row>
    <row r="39" spans="1:9" s="69" customFormat="1" ht="24.95" customHeight="1" x14ac:dyDescent="0.15">
      <c r="A39" s="71" t="s">
        <v>11</v>
      </c>
      <c r="B39" s="128">
        <v>0.4375</v>
      </c>
      <c r="C39" s="69" t="str">
        <f>高学年30!P14</f>
        <v>土合ＦＣ</v>
      </c>
      <c r="D39" s="72" t="s">
        <v>137</v>
      </c>
      <c r="E39" s="69" t="str">
        <f>高学年30!P16</f>
        <v>三笠小SSS</v>
      </c>
      <c r="F39" s="71" t="str">
        <f>C40</f>
        <v>FC波崎</v>
      </c>
      <c r="G39" s="71" t="str">
        <f>E40</f>
        <v>日の出SSS</v>
      </c>
      <c r="H39" s="73"/>
      <c r="I39" s="129"/>
    </row>
    <row r="40" spans="1:9" s="69" customFormat="1" ht="24.95" customHeight="1" x14ac:dyDescent="0.15">
      <c r="A40" s="71" t="s">
        <v>12</v>
      </c>
      <c r="B40" s="128">
        <v>0.46875</v>
      </c>
      <c r="C40" s="68" t="str">
        <f>高学年30!P24</f>
        <v>FC波崎</v>
      </c>
      <c r="D40" s="72" t="s">
        <v>137</v>
      </c>
      <c r="E40" s="70" t="str">
        <f>高学年30!P28</f>
        <v>日の出SSS</v>
      </c>
      <c r="F40" s="71" t="str">
        <f>C39</f>
        <v>土合ＦＣ</v>
      </c>
      <c r="G40" s="71" t="str">
        <f>E39</f>
        <v>三笠小SSS</v>
      </c>
      <c r="H40" s="73"/>
      <c r="I40" s="129"/>
    </row>
    <row r="41" spans="1:9" s="69" customFormat="1" ht="24.95" customHeight="1" x14ac:dyDescent="0.15">
      <c r="A41" s="71" t="s">
        <v>13</v>
      </c>
      <c r="B41" s="128">
        <v>0.5</v>
      </c>
      <c r="C41" s="136" t="s">
        <v>127</v>
      </c>
      <c r="D41" s="72" t="s">
        <v>137</v>
      </c>
      <c r="E41" s="137" t="s">
        <v>130</v>
      </c>
      <c r="F41" s="138" t="str">
        <f>C42</f>
        <v>D②負</v>
      </c>
      <c r="G41" s="139" t="str">
        <f>E42</f>
        <v>C③負</v>
      </c>
      <c r="H41" s="73"/>
      <c r="I41" s="129"/>
    </row>
    <row r="42" spans="1:9" s="69" customFormat="1" ht="24.95" customHeight="1" x14ac:dyDescent="0.15">
      <c r="A42" s="71" t="s">
        <v>14</v>
      </c>
      <c r="B42" s="128">
        <v>0.53125</v>
      </c>
      <c r="C42" s="136" t="s">
        <v>336</v>
      </c>
      <c r="D42" s="72" t="s">
        <v>137</v>
      </c>
      <c r="E42" s="137" t="s">
        <v>323</v>
      </c>
      <c r="F42" s="138" t="str">
        <f>C43</f>
        <v>D③負</v>
      </c>
      <c r="G42" s="139" t="str">
        <f>E43</f>
        <v>C④負</v>
      </c>
      <c r="H42" s="73"/>
      <c r="I42" s="129"/>
    </row>
    <row r="43" spans="1:9" s="69" customFormat="1" ht="24.95" customHeight="1" x14ac:dyDescent="0.15">
      <c r="A43" s="71" t="s">
        <v>18</v>
      </c>
      <c r="B43" s="128">
        <v>0.5625</v>
      </c>
      <c r="C43" s="136" t="s">
        <v>324</v>
      </c>
      <c r="D43" s="72" t="s">
        <v>137</v>
      </c>
      <c r="E43" s="137" t="s">
        <v>337</v>
      </c>
      <c r="F43" s="138" t="str">
        <f>C41</f>
        <v>Ｃ①負</v>
      </c>
      <c r="G43" s="139" t="str">
        <f>E41</f>
        <v>Ｄ①負</v>
      </c>
      <c r="H43" s="73"/>
      <c r="I43" s="129"/>
    </row>
    <row r="44" spans="1:9" ht="24.95" customHeight="1" x14ac:dyDescent="0.15"/>
  </sheetData>
  <mergeCells count="13">
    <mergeCell ref="A26:B26"/>
    <mergeCell ref="C26:E26"/>
    <mergeCell ref="F26:G26"/>
    <mergeCell ref="A36:B36"/>
    <mergeCell ref="C36:E36"/>
    <mergeCell ref="F36:G36"/>
    <mergeCell ref="A2:G2"/>
    <mergeCell ref="A6:B6"/>
    <mergeCell ref="C6:E6"/>
    <mergeCell ref="F6:G6"/>
    <mergeCell ref="A16:B16"/>
    <mergeCell ref="C16:E16"/>
    <mergeCell ref="F16:G16"/>
  </mergeCells>
  <phoneticPr fontId="2"/>
  <pageMargins left="0.78740157480314965" right="0.19685039370078741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J42"/>
  <sheetViews>
    <sheetView topLeftCell="A19" workbookViewId="0">
      <selection activeCell="B16" sqref="B16"/>
    </sheetView>
  </sheetViews>
  <sheetFormatPr defaultRowHeight="13.5" x14ac:dyDescent="0.15"/>
  <cols>
    <col min="1" max="2" width="3.75" customWidth="1"/>
    <col min="3" max="3" width="19.375" style="62" customWidth="1"/>
    <col min="4" max="4" width="18.625" style="62" customWidth="1"/>
    <col min="5" max="6" width="18.625" style="63" customWidth="1"/>
    <col min="7" max="7" width="0.75" customWidth="1"/>
  </cols>
  <sheetData>
    <row r="1" spans="1:10" ht="27.75" customHeight="1" x14ac:dyDescent="0.15">
      <c r="A1" s="141" t="s">
        <v>184</v>
      </c>
      <c r="B1" s="141"/>
      <c r="C1" s="141"/>
      <c r="D1" s="141"/>
      <c r="E1" s="141"/>
      <c r="F1" s="141"/>
    </row>
    <row r="2" spans="1:10" ht="28.5" customHeight="1" x14ac:dyDescent="0.15">
      <c r="A2" s="142" t="s">
        <v>276</v>
      </c>
      <c r="B2" s="142"/>
      <c r="C2" s="142"/>
      <c r="D2" s="142"/>
      <c r="E2" s="142"/>
      <c r="F2" s="142"/>
    </row>
    <row r="3" spans="1:10" ht="23.25" customHeight="1" x14ac:dyDescent="0.15">
      <c r="A3" s="28" t="s">
        <v>215</v>
      </c>
      <c r="B3" s="85" t="s">
        <v>216</v>
      </c>
      <c r="C3" s="29" t="s">
        <v>185</v>
      </c>
      <c r="D3" s="30"/>
      <c r="E3" s="31"/>
      <c r="F3" s="32"/>
    </row>
    <row r="4" spans="1:10" ht="20.100000000000001" customHeight="1" x14ac:dyDescent="0.15">
      <c r="A4" s="33">
        <v>1</v>
      </c>
      <c r="B4" s="86">
        <v>9</v>
      </c>
      <c r="C4" s="34" t="s">
        <v>186</v>
      </c>
      <c r="D4" s="33" t="s">
        <v>217</v>
      </c>
      <c r="E4" s="35"/>
      <c r="F4" s="36"/>
      <c r="G4" s="37"/>
      <c r="H4" s="37"/>
      <c r="I4" s="37"/>
      <c r="J4" s="37"/>
    </row>
    <row r="5" spans="1:10" ht="20.100000000000001" customHeight="1" x14ac:dyDescent="0.15">
      <c r="A5" s="38">
        <f t="shared" ref="A5:A35" si="0">A4+1</f>
        <v>2</v>
      </c>
      <c r="B5" s="87">
        <v>31</v>
      </c>
      <c r="C5" s="39" t="s">
        <v>187</v>
      </c>
      <c r="D5" s="88" t="s">
        <v>218</v>
      </c>
      <c r="E5" s="40"/>
      <c r="F5" s="41"/>
      <c r="G5" s="37"/>
      <c r="H5" s="37"/>
      <c r="I5" s="37"/>
      <c r="J5" s="37"/>
    </row>
    <row r="6" spans="1:10" ht="20.100000000000001" customHeight="1" x14ac:dyDescent="0.15">
      <c r="A6" s="38">
        <f t="shared" si="0"/>
        <v>3</v>
      </c>
      <c r="B6" s="87">
        <v>13</v>
      </c>
      <c r="C6" s="39" t="s">
        <v>188</v>
      </c>
      <c r="D6" s="88" t="s">
        <v>218</v>
      </c>
      <c r="E6" s="40"/>
      <c r="F6" s="41"/>
      <c r="G6" s="42"/>
      <c r="H6" s="42"/>
      <c r="I6" s="42"/>
      <c r="J6" s="42"/>
    </row>
    <row r="7" spans="1:10" ht="20.100000000000001" customHeight="1" x14ac:dyDescent="0.15">
      <c r="A7" s="38">
        <f t="shared" si="0"/>
        <v>4</v>
      </c>
      <c r="B7" s="87">
        <v>16</v>
      </c>
      <c r="C7" s="54" t="s">
        <v>189</v>
      </c>
      <c r="D7" s="88" t="s">
        <v>218</v>
      </c>
      <c r="E7" s="40"/>
      <c r="F7" s="40"/>
      <c r="G7" s="44"/>
      <c r="H7" s="44"/>
      <c r="I7" s="44"/>
      <c r="J7" s="44"/>
    </row>
    <row r="8" spans="1:10" ht="20.100000000000001" customHeight="1" x14ac:dyDescent="0.15">
      <c r="A8" s="38">
        <f t="shared" si="0"/>
        <v>5</v>
      </c>
      <c r="B8" s="87">
        <v>10</v>
      </c>
      <c r="C8" s="54" t="s">
        <v>190</v>
      </c>
      <c r="D8" s="88" t="s">
        <v>218</v>
      </c>
      <c r="E8" s="40"/>
      <c r="F8" s="41"/>
      <c r="G8" s="44"/>
      <c r="H8" s="44"/>
      <c r="I8" s="44"/>
      <c r="J8" s="44"/>
    </row>
    <row r="9" spans="1:10" ht="20.100000000000001" customHeight="1" x14ac:dyDescent="0.15">
      <c r="A9" s="38">
        <f t="shared" si="0"/>
        <v>6</v>
      </c>
      <c r="B9" s="87">
        <v>26</v>
      </c>
      <c r="C9" s="54" t="s">
        <v>191</v>
      </c>
      <c r="D9" s="88" t="s">
        <v>218</v>
      </c>
      <c r="E9" s="40"/>
      <c r="F9" s="41"/>
      <c r="G9" s="44"/>
      <c r="H9" s="44"/>
      <c r="I9" s="44"/>
      <c r="J9" s="44"/>
    </row>
    <row r="10" spans="1:10" ht="20.100000000000001" customHeight="1" x14ac:dyDescent="0.15">
      <c r="A10" s="38">
        <f t="shared" si="0"/>
        <v>7</v>
      </c>
      <c r="B10" s="87">
        <v>20</v>
      </c>
      <c r="C10" s="43" t="s">
        <v>192</v>
      </c>
      <c r="D10" s="88" t="s">
        <v>218</v>
      </c>
      <c r="E10" s="40"/>
      <c r="F10" s="41"/>
      <c r="G10" s="44"/>
      <c r="H10" s="44"/>
      <c r="I10" s="44"/>
      <c r="J10" s="44"/>
    </row>
    <row r="11" spans="1:10" ht="20.100000000000001" customHeight="1" x14ac:dyDescent="0.15">
      <c r="A11" s="38">
        <f t="shared" si="0"/>
        <v>8</v>
      </c>
      <c r="B11" s="87">
        <v>30</v>
      </c>
      <c r="C11" s="43" t="s">
        <v>193</v>
      </c>
      <c r="D11" s="88" t="s">
        <v>218</v>
      </c>
      <c r="E11" s="40"/>
      <c r="F11" s="41"/>
      <c r="G11" s="44"/>
      <c r="H11" s="44"/>
      <c r="I11" s="44"/>
      <c r="J11" s="44"/>
    </row>
    <row r="12" spans="1:10" ht="20.100000000000001" customHeight="1" x14ac:dyDescent="0.15">
      <c r="A12" s="38">
        <f t="shared" si="0"/>
        <v>9</v>
      </c>
      <c r="B12" s="89">
        <v>32</v>
      </c>
      <c r="C12" s="90" t="s">
        <v>194</v>
      </c>
      <c r="D12" s="88" t="s">
        <v>218</v>
      </c>
      <c r="E12" s="45"/>
      <c r="F12" s="46"/>
      <c r="G12" s="44"/>
      <c r="H12" s="44"/>
      <c r="I12" s="44"/>
      <c r="J12" s="44"/>
    </row>
    <row r="13" spans="1:10" ht="19.5" customHeight="1" x14ac:dyDescent="0.15">
      <c r="A13" s="65">
        <f t="shared" si="0"/>
        <v>10</v>
      </c>
      <c r="B13" s="89">
        <v>5</v>
      </c>
      <c r="C13" s="64" t="s">
        <v>195</v>
      </c>
      <c r="D13" s="91" t="s">
        <v>218</v>
      </c>
      <c r="E13" s="49"/>
      <c r="F13" s="49"/>
      <c r="G13" s="44"/>
      <c r="H13" s="44"/>
      <c r="I13" s="44"/>
      <c r="J13" s="44"/>
    </row>
    <row r="14" spans="1:10" ht="20.100000000000001" customHeight="1" x14ac:dyDescent="0.15">
      <c r="A14" s="33">
        <f t="shared" si="0"/>
        <v>11</v>
      </c>
      <c r="B14" s="86">
        <v>17</v>
      </c>
      <c r="C14" s="43" t="s">
        <v>196</v>
      </c>
      <c r="D14" s="33" t="s">
        <v>219</v>
      </c>
      <c r="E14" s="50"/>
      <c r="F14" s="51"/>
      <c r="G14" s="44"/>
      <c r="H14" s="44"/>
      <c r="I14" s="44"/>
      <c r="J14" s="44"/>
    </row>
    <row r="15" spans="1:10" ht="20.100000000000001" customHeight="1" x14ac:dyDescent="0.15">
      <c r="A15" s="38">
        <f t="shared" si="0"/>
        <v>12</v>
      </c>
      <c r="B15" s="92">
        <v>24</v>
      </c>
      <c r="C15" s="93" t="s">
        <v>197</v>
      </c>
      <c r="D15" s="88" t="s">
        <v>220</v>
      </c>
      <c r="E15" s="40"/>
      <c r="F15" s="41"/>
      <c r="G15" s="44"/>
      <c r="H15" s="44"/>
      <c r="I15" s="44"/>
      <c r="J15" s="44"/>
    </row>
    <row r="16" spans="1:10" ht="20.100000000000001" customHeight="1" x14ac:dyDescent="0.15">
      <c r="A16" s="38">
        <f t="shared" si="0"/>
        <v>13</v>
      </c>
      <c r="B16" s="87">
        <v>7</v>
      </c>
      <c r="C16" s="43" t="s">
        <v>198</v>
      </c>
      <c r="D16" s="88" t="s">
        <v>220</v>
      </c>
      <c r="E16" s="40"/>
      <c r="F16" s="41"/>
      <c r="G16" s="44"/>
      <c r="H16" s="44"/>
      <c r="I16" s="44"/>
      <c r="J16" s="44"/>
    </row>
    <row r="17" spans="1:10" ht="20.100000000000001" customHeight="1" x14ac:dyDescent="0.15">
      <c r="A17" s="38">
        <f t="shared" si="0"/>
        <v>14</v>
      </c>
      <c r="B17" s="87">
        <v>8</v>
      </c>
      <c r="C17" s="43" t="s">
        <v>199</v>
      </c>
      <c r="D17" s="88" t="s">
        <v>220</v>
      </c>
      <c r="E17" s="40"/>
      <c r="F17" s="41"/>
      <c r="G17" s="44"/>
      <c r="H17" s="44"/>
      <c r="I17" s="44"/>
      <c r="J17" s="44"/>
    </row>
    <row r="18" spans="1:10" ht="20.100000000000001" customHeight="1" x14ac:dyDescent="0.15">
      <c r="A18" s="38">
        <f t="shared" si="0"/>
        <v>15</v>
      </c>
      <c r="B18" s="87">
        <v>11</v>
      </c>
      <c r="C18" s="43" t="s">
        <v>200</v>
      </c>
      <c r="D18" s="88" t="s">
        <v>220</v>
      </c>
      <c r="E18" s="40"/>
      <c r="F18" s="41"/>
      <c r="G18" s="44"/>
      <c r="H18" s="44"/>
      <c r="I18" s="44"/>
      <c r="J18" s="44"/>
    </row>
    <row r="19" spans="1:10" ht="20.100000000000001" customHeight="1" x14ac:dyDescent="0.15">
      <c r="A19" s="38">
        <f t="shared" si="0"/>
        <v>16</v>
      </c>
      <c r="B19" s="87">
        <v>18</v>
      </c>
      <c r="C19" s="43" t="s">
        <v>201</v>
      </c>
      <c r="D19" s="88" t="s">
        <v>220</v>
      </c>
      <c r="E19" s="40"/>
      <c r="F19" s="40"/>
      <c r="G19" s="44"/>
      <c r="H19" s="44"/>
      <c r="I19" s="44"/>
      <c r="J19" s="44"/>
    </row>
    <row r="20" spans="1:10" ht="20.100000000000001" customHeight="1" x14ac:dyDescent="0.15">
      <c r="A20" s="38">
        <f t="shared" si="0"/>
        <v>17</v>
      </c>
      <c r="B20" s="87">
        <v>2</v>
      </c>
      <c r="C20" s="43" t="s">
        <v>202</v>
      </c>
      <c r="D20" s="88" t="s">
        <v>220</v>
      </c>
      <c r="E20" s="40"/>
      <c r="F20" s="41"/>
      <c r="G20" s="44"/>
      <c r="H20" s="44"/>
      <c r="I20" s="44"/>
      <c r="J20" s="44"/>
    </row>
    <row r="21" spans="1:10" ht="20.100000000000001" customHeight="1" x14ac:dyDescent="0.15">
      <c r="A21" s="38">
        <f t="shared" si="0"/>
        <v>18</v>
      </c>
      <c r="B21" s="87">
        <v>23</v>
      </c>
      <c r="C21" s="54" t="s">
        <v>203</v>
      </c>
      <c r="D21" s="88" t="s">
        <v>220</v>
      </c>
      <c r="E21" s="40"/>
      <c r="F21" s="40"/>
      <c r="G21" s="44"/>
      <c r="H21" s="44"/>
      <c r="I21" s="44"/>
      <c r="J21" s="44"/>
    </row>
    <row r="22" spans="1:10" ht="20.100000000000001" customHeight="1" x14ac:dyDescent="0.15">
      <c r="A22" s="38">
        <f t="shared" si="0"/>
        <v>19</v>
      </c>
      <c r="B22" s="87">
        <v>14</v>
      </c>
      <c r="C22" s="43" t="s">
        <v>204</v>
      </c>
      <c r="D22" s="88" t="s">
        <v>220</v>
      </c>
      <c r="E22" s="40"/>
      <c r="F22" s="40"/>
      <c r="G22" s="44"/>
      <c r="H22" s="44"/>
      <c r="I22" s="44"/>
      <c r="J22" s="44"/>
    </row>
    <row r="23" spans="1:10" ht="20.100000000000001" customHeight="1" x14ac:dyDescent="0.15">
      <c r="A23" s="38">
        <f t="shared" si="0"/>
        <v>20</v>
      </c>
      <c r="B23" s="94">
        <v>4</v>
      </c>
      <c r="C23" s="64" t="s">
        <v>221</v>
      </c>
      <c r="D23" s="95" t="s">
        <v>220</v>
      </c>
      <c r="E23" s="49"/>
      <c r="F23" s="53"/>
      <c r="G23" s="44"/>
      <c r="H23" s="44"/>
      <c r="I23" s="44"/>
      <c r="J23" s="44"/>
    </row>
    <row r="24" spans="1:10" ht="20.100000000000001" customHeight="1" x14ac:dyDescent="0.15">
      <c r="A24" s="66">
        <f t="shared" si="0"/>
        <v>21</v>
      </c>
      <c r="B24" s="86">
        <v>27</v>
      </c>
      <c r="C24" s="52" t="s">
        <v>205</v>
      </c>
      <c r="D24" s="66" t="s">
        <v>222</v>
      </c>
      <c r="E24" s="50"/>
      <c r="F24" s="51"/>
      <c r="G24" s="44"/>
      <c r="H24" s="44"/>
      <c r="I24" s="44"/>
      <c r="J24" s="44"/>
    </row>
    <row r="25" spans="1:10" ht="20.100000000000001" customHeight="1" x14ac:dyDescent="0.15">
      <c r="A25" s="38">
        <f t="shared" si="0"/>
        <v>22</v>
      </c>
      <c r="B25" s="87">
        <v>3</v>
      </c>
      <c r="C25" s="43" t="s">
        <v>206</v>
      </c>
      <c r="D25" s="38" t="s">
        <v>222</v>
      </c>
      <c r="E25" s="40"/>
      <c r="F25" s="41"/>
      <c r="G25" s="44"/>
      <c r="H25" s="44"/>
      <c r="I25" s="44"/>
      <c r="J25" s="44"/>
    </row>
    <row r="26" spans="1:10" ht="20.100000000000001" customHeight="1" x14ac:dyDescent="0.15">
      <c r="A26" s="38">
        <f t="shared" si="0"/>
        <v>23</v>
      </c>
      <c r="B26" s="87">
        <v>15</v>
      </c>
      <c r="C26" s="54" t="s">
        <v>207</v>
      </c>
      <c r="D26" s="38" t="s">
        <v>222</v>
      </c>
      <c r="E26" s="40"/>
      <c r="F26" s="41"/>
    </row>
    <row r="27" spans="1:10" ht="20.100000000000001" customHeight="1" x14ac:dyDescent="0.15">
      <c r="A27" s="38">
        <f t="shared" si="0"/>
        <v>24</v>
      </c>
      <c r="B27" s="87">
        <v>25</v>
      </c>
      <c r="C27" s="54" t="s">
        <v>208</v>
      </c>
      <c r="D27" s="38" t="s">
        <v>222</v>
      </c>
      <c r="E27" s="40"/>
      <c r="F27" s="41"/>
    </row>
    <row r="28" spans="1:10" ht="20.100000000000001" customHeight="1" x14ac:dyDescent="0.15">
      <c r="A28" s="65">
        <f t="shared" si="0"/>
        <v>25</v>
      </c>
      <c r="B28" s="94">
        <v>6</v>
      </c>
      <c r="C28" s="48" t="s">
        <v>209</v>
      </c>
      <c r="D28" s="65" t="s">
        <v>222</v>
      </c>
      <c r="E28" s="49"/>
      <c r="F28" s="53"/>
    </row>
    <row r="29" spans="1:10" ht="20.100000000000001" customHeight="1" x14ac:dyDescent="0.15">
      <c r="A29" s="33">
        <f t="shared" si="0"/>
        <v>26</v>
      </c>
      <c r="B29" s="92">
        <v>19</v>
      </c>
      <c r="C29" s="52" t="s">
        <v>210</v>
      </c>
      <c r="D29" s="33" t="s">
        <v>223</v>
      </c>
      <c r="E29" s="50"/>
      <c r="F29" s="51"/>
    </row>
    <row r="30" spans="1:10" ht="20.100000000000001" customHeight="1" x14ac:dyDescent="0.15">
      <c r="A30" s="38">
        <f t="shared" si="0"/>
        <v>27</v>
      </c>
      <c r="B30" s="87">
        <v>29</v>
      </c>
      <c r="C30" s="54" t="s">
        <v>224</v>
      </c>
      <c r="D30" s="65" t="s">
        <v>223</v>
      </c>
      <c r="E30" s="40"/>
      <c r="F30" s="40"/>
    </row>
    <row r="31" spans="1:10" ht="20.100000000000001" customHeight="1" x14ac:dyDescent="0.15">
      <c r="A31" s="38">
        <f t="shared" si="0"/>
        <v>28</v>
      </c>
      <c r="B31" s="87">
        <v>12</v>
      </c>
      <c r="C31" s="43" t="s">
        <v>211</v>
      </c>
      <c r="D31" s="38" t="s">
        <v>225</v>
      </c>
      <c r="E31" s="40"/>
      <c r="F31" s="41"/>
    </row>
    <row r="32" spans="1:10" ht="20.100000000000001" customHeight="1" x14ac:dyDescent="0.15">
      <c r="A32" s="38">
        <f t="shared" si="0"/>
        <v>29</v>
      </c>
      <c r="B32" s="87">
        <v>22</v>
      </c>
      <c r="C32" s="43" t="s">
        <v>212</v>
      </c>
      <c r="D32" s="38" t="s">
        <v>225</v>
      </c>
      <c r="E32" s="40"/>
      <c r="F32" s="41"/>
    </row>
    <row r="33" spans="1:10" ht="20.100000000000001" customHeight="1" x14ac:dyDescent="0.15">
      <c r="A33" s="38">
        <f t="shared" si="0"/>
        <v>30</v>
      </c>
      <c r="B33" s="87">
        <v>28</v>
      </c>
      <c r="C33" s="43" t="s">
        <v>213</v>
      </c>
      <c r="D33" s="65" t="s">
        <v>225</v>
      </c>
      <c r="E33" s="40"/>
      <c r="F33" s="41"/>
    </row>
    <row r="34" spans="1:10" ht="20.100000000000001" customHeight="1" x14ac:dyDescent="0.15">
      <c r="A34" s="38">
        <f t="shared" si="0"/>
        <v>31</v>
      </c>
      <c r="B34" s="87">
        <v>21</v>
      </c>
      <c r="C34" s="54" t="s">
        <v>214</v>
      </c>
      <c r="D34" s="65" t="s">
        <v>223</v>
      </c>
      <c r="E34" s="40"/>
      <c r="F34" s="41"/>
    </row>
    <row r="35" spans="1:10" ht="20.100000000000001" customHeight="1" x14ac:dyDescent="0.15">
      <c r="A35" s="47">
        <f t="shared" si="0"/>
        <v>32</v>
      </c>
      <c r="B35" s="94">
        <v>1</v>
      </c>
      <c r="C35" s="64" t="s">
        <v>280</v>
      </c>
      <c r="D35" s="47" t="s">
        <v>281</v>
      </c>
      <c r="E35" s="41"/>
      <c r="F35" s="41"/>
      <c r="J35" s="55"/>
    </row>
    <row r="36" spans="1:10" ht="20.100000000000001" customHeight="1" x14ac:dyDescent="0.15">
      <c r="A36" s="38">
        <f t="shared" ref="A36:A39" si="1">A35+1</f>
        <v>33</v>
      </c>
      <c r="B36" s="38"/>
      <c r="C36" s="43"/>
      <c r="D36" s="56"/>
      <c r="E36" s="41"/>
      <c r="F36" s="41"/>
    </row>
    <row r="37" spans="1:10" ht="20.100000000000001" customHeight="1" x14ac:dyDescent="0.15">
      <c r="A37" s="38">
        <f t="shared" si="1"/>
        <v>34</v>
      </c>
      <c r="B37" s="38"/>
      <c r="C37" s="57"/>
      <c r="D37" s="56"/>
      <c r="E37" s="41"/>
      <c r="F37" s="41"/>
    </row>
    <row r="38" spans="1:10" ht="20.100000000000001" customHeight="1" x14ac:dyDescent="0.15">
      <c r="A38" s="38">
        <f t="shared" si="1"/>
        <v>35</v>
      </c>
      <c r="B38" s="38"/>
      <c r="C38" s="57"/>
      <c r="D38" s="56"/>
      <c r="E38" s="41"/>
      <c r="F38" s="41"/>
    </row>
    <row r="39" spans="1:10" ht="20.100000000000001" customHeight="1" x14ac:dyDescent="0.15">
      <c r="A39" s="47">
        <f t="shared" si="1"/>
        <v>36</v>
      </c>
      <c r="B39" s="47"/>
      <c r="C39" s="58"/>
      <c r="D39" s="59"/>
      <c r="E39" s="53"/>
      <c r="F39" s="53"/>
    </row>
    <row r="40" spans="1:10" s="20" customFormat="1" ht="3.75" customHeight="1" x14ac:dyDescent="0.15">
      <c r="C40" s="60"/>
      <c r="D40" s="60"/>
      <c r="E40" s="61"/>
      <c r="F40" s="61"/>
    </row>
    <row r="42" spans="1:10" x14ac:dyDescent="0.15">
      <c r="D42" s="63">
        <f>COUNTA(D4:D35)</f>
        <v>32</v>
      </c>
      <c r="E42" s="63">
        <f>COUNTA(E4:E35)</f>
        <v>0</v>
      </c>
    </row>
  </sheetData>
  <mergeCells count="2">
    <mergeCell ref="A1:F1"/>
    <mergeCell ref="A2:F2"/>
  </mergeCells>
  <phoneticPr fontId="2"/>
  <printOptions horizontalCentered="1"/>
  <pageMargins left="0.3125" right="0.39370078740157483" top="0.59055118110236227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T41"/>
  <sheetViews>
    <sheetView workbookViewId="0">
      <selection activeCell="D18" sqref="D18:E19"/>
    </sheetView>
  </sheetViews>
  <sheetFormatPr defaultRowHeight="13.5" x14ac:dyDescent="0.15"/>
  <cols>
    <col min="1" max="1" width="4.625" style="108" customWidth="1"/>
    <col min="2" max="2" width="4.625" customWidth="1"/>
    <col min="6" max="7" width="5.625" customWidth="1"/>
    <col min="8" max="8" width="10.625" customWidth="1"/>
    <col min="9" max="12" width="5.625" customWidth="1"/>
    <col min="13" max="13" width="10.625" customWidth="1"/>
    <col min="14" max="15" width="5.625" customWidth="1"/>
    <col min="19" max="19" width="4.625" customWidth="1"/>
    <col min="20" max="20" width="4.625" style="108" customWidth="1"/>
  </cols>
  <sheetData>
    <row r="1" spans="1:20" ht="28.5" x14ac:dyDescent="0.3">
      <c r="D1" s="158" t="s">
        <v>277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20" x14ac:dyDescent="0.15">
      <c r="D2" s="147" t="s">
        <v>3</v>
      </c>
      <c r="E2" s="147"/>
      <c r="F2" s="147"/>
      <c r="G2" s="147"/>
      <c r="I2" s="147" t="s">
        <v>2</v>
      </c>
      <c r="J2" s="147"/>
      <c r="K2" s="147"/>
      <c r="L2" s="147"/>
      <c r="N2" s="147" t="s">
        <v>3</v>
      </c>
      <c r="O2" s="147"/>
      <c r="P2" s="147"/>
      <c r="Q2" s="147"/>
    </row>
    <row r="3" spans="1:20" ht="17.25" x14ac:dyDescent="0.2">
      <c r="D3" s="156" t="s">
        <v>278</v>
      </c>
      <c r="E3" s="156"/>
      <c r="F3" s="156"/>
      <c r="G3" s="156"/>
      <c r="I3" s="156" t="s">
        <v>285</v>
      </c>
      <c r="J3" s="156"/>
      <c r="K3" s="156"/>
      <c r="L3" s="156"/>
      <c r="N3" s="156" t="str">
        <f>D3</f>
        <v>平成２８年　２月６日　</v>
      </c>
      <c r="O3" s="156"/>
      <c r="P3" s="156"/>
      <c r="Q3" s="156"/>
    </row>
    <row r="4" spans="1:20" x14ac:dyDescent="0.15">
      <c r="D4" s="147" t="s">
        <v>4</v>
      </c>
      <c r="E4" s="147"/>
      <c r="F4" s="147"/>
      <c r="G4" s="147"/>
      <c r="I4" s="147" t="s">
        <v>74</v>
      </c>
      <c r="J4" s="147"/>
      <c r="K4" s="147"/>
      <c r="L4" s="147"/>
      <c r="N4" s="147" t="s">
        <v>4</v>
      </c>
      <c r="O4" s="147"/>
      <c r="P4" s="147"/>
      <c r="Q4" s="147"/>
    </row>
    <row r="6" spans="1:20" ht="13.5" customHeight="1" x14ac:dyDescent="0.15">
      <c r="A6" s="143">
        <v>1</v>
      </c>
      <c r="D6" s="149" t="str">
        <f>IF('各チーム（高)32'!$B$4="",高学年32!A6,VLOOKUP(A6,'各チーム（高)32'!$B$4:$C$35,2,FALSE))</f>
        <v>旭SSS</v>
      </c>
      <c r="E6" s="150"/>
      <c r="P6" s="149" t="str">
        <f>IF('各チーム（高)32'!$B$4="",高学年32!T6,VLOOKUP(T6,'各チーム（高)32'!$B$4:$C$35,2,FALSE))</f>
        <v>鹿島アントラーズFC</v>
      </c>
      <c r="Q6" s="150"/>
      <c r="T6" s="143">
        <v>17</v>
      </c>
    </row>
    <row r="7" spans="1:20" ht="13.5" customHeight="1" x14ac:dyDescent="0.15">
      <c r="A7" s="143"/>
      <c r="D7" s="151"/>
      <c r="E7" s="152"/>
      <c r="F7" s="145" t="s">
        <v>75</v>
      </c>
      <c r="O7" s="153" t="s">
        <v>139</v>
      </c>
      <c r="P7" s="151"/>
      <c r="Q7" s="152"/>
      <c r="T7" s="143"/>
    </row>
    <row r="8" spans="1:20" ht="13.5" customHeight="1" x14ac:dyDescent="0.15">
      <c r="A8" s="143">
        <v>2</v>
      </c>
      <c r="D8" s="149" t="str">
        <f>IF('各チーム（高)32'!$B$4="",高学年32!A8,VLOOKUP(A8,'各チーム（高)32'!$B$4:$C$35,2,FALSE))</f>
        <v>波野SSS</v>
      </c>
      <c r="E8" s="150"/>
      <c r="F8" s="145"/>
      <c r="O8" s="153"/>
      <c r="P8" s="149" t="str">
        <f>IF('各チーム（高)32'!$B$4="",高学年32!T8,VLOOKUP(T8,'各チーム（高)32'!$B$4:$C$35,2,FALSE))</f>
        <v>鉢形SSS</v>
      </c>
      <c r="Q8" s="150"/>
      <c r="T8" s="143">
        <v>18</v>
      </c>
    </row>
    <row r="9" spans="1:20" ht="13.5" customHeight="1" x14ac:dyDescent="0.15">
      <c r="A9" s="143"/>
      <c r="C9" s="148" t="s">
        <v>76</v>
      </c>
      <c r="D9" s="151"/>
      <c r="E9" s="152"/>
      <c r="G9" s="145" t="s">
        <v>77</v>
      </c>
      <c r="H9" s="19" t="s">
        <v>92</v>
      </c>
      <c r="M9" t="s">
        <v>96</v>
      </c>
      <c r="N9" s="154" t="s">
        <v>141</v>
      </c>
      <c r="P9" s="151"/>
      <c r="Q9" s="152"/>
      <c r="R9" s="144" t="s">
        <v>142</v>
      </c>
      <c r="T9" s="143"/>
    </row>
    <row r="10" spans="1:20" ht="13.5" customHeight="1" x14ac:dyDescent="0.15">
      <c r="A10" s="143">
        <v>3</v>
      </c>
      <c r="C10" s="148"/>
      <c r="D10" s="149" t="str">
        <f>IF('各チーム（高)32'!$B$4="",高学年32!A10,VLOOKUP(A10,'各チーム（高)32'!$B$4:$C$35,2,FALSE))</f>
        <v>潮来SS</v>
      </c>
      <c r="E10" s="150"/>
      <c r="G10" s="145"/>
      <c r="N10" s="154"/>
      <c r="P10" s="149" t="str">
        <f>IF('各チーム（高)32'!$B$4="",高学年32!T10,VLOOKUP(T10,'各チーム（高)32'!$B$4:$C$35,2,FALSE))</f>
        <v>ＦＣ北浦</v>
      </c>
      <c r="Q10" s="150"/>
      <c r="R10" s="144"/>
      <c r="T10" s="143">
        <v>19</v>
      </c>
    </row>
    <row r="11" spans="1:20" ht="13.5" customHeight="1" x14ac:dyDescent="0.15">
      <c r="A11" s="143"/>
      <c r="D11" s="151"/>
      <c r="E11" s="152"/>
      <c r="F11" s="145" t="s">
        <v>78</v>
      </c>
      <c r="O11" s="153" t="s">
        <v>140</v>
      </c>
      <c r="P11" s="151"/>
      <c r="Q11" s="152"/>
      <c r="T11" s="143"/>
    </row>
    <row r="12" spans="1:20" ht="13.5" customHeight="1" x14ac:dyDescent="0.15">
      <c r="A12" s="143">
        <v>4</v>
      </c>
      <c r="D12" s="149" t="str">
        <f>IF('各チーム（高)32'!$B$4="",高学年32!A12,VLOOKUP(A12,'各チーム（高)32'!$B$4:$C$35,2,FALSE))</f>
        <v>FCｸﾚｾｰﾙ</v>
      </c>
      <c r="E12" s="150"/>
      <c r="F12" s="145"/>
      <c r="H12" s="146" t="s">
        <v>101</v>
      </c>
      <c r="M12" s="146" t="s">
        <v>103</v>
      </c>
      <c r="O12" s="153"/>
      <c r="P12" s="149" t="str">
        <f>IF('各チーム（高)32'!$B$4="",高学年32!T12,VLOOKUP(T12,'各チーム（高)32'!$B$4:$C$35,2,FALSE))</f>
        <v>FC波崎</v>
      </c>
      <c r="Q12" s="150"/>
      <c r="T12" s="143">
        <v>20</v>
      </c>
    </row>
    <row r="13" spans="1:20" ht="13.5" customHeight="1" x14ac:dyDescent="0.15">
      <c r="A13" s="143"/>
      <c r="D13" s="151"/>
      <c r="E13" s="152"/>
      <c r="H13" s="146"/>
      <c r="M13" s="146"/>
      <c r="O13" s="16"/>
      <c r="P13" s="151"/>
      <c r="Q13" s="152"/>
      <c r="T13" s="143"/>
    </row>
    <row r="14" spans="1:20" ht="13.5" customHeight="1" x14ac:dyDescent="0.15">
      <c r="A14" s="143">
        <v>5</v>
      </c>
      <c r="D14" s="149" t="str">
        <f>IF('各チーム（高)32'!$B$4="",高学年32!A14,VLOOKUP(A14,'各チーム（高)32'!$B$4:$C$35,2,FALSE))</f>
        <v>フォルサ若松ＦＣ</v>
      </c>
      <c r="E14" s="150"/>
      <c r="H14" s="146"/>
      <c r="P14" s="149" t="str">
        <f>IF('各チーム（高)32'!$B$4="",高学年32!T14,VLOOKUP(T14,'各チーム（高)32'!$B$4:$C$35,2,FALSE))</f>
        <v>FC麻生</v>
      </c>
      <c r="Q14" s="150"/>
      <c r="T14" s="143">
        <v>21</v>
      </c>
    </row>
    <row r="15" spans="1:20" ht="13.5" customHeight="1" x14ac:dyDescent="0.15">
      <c r="A15" s="143"/>
      <c r="D15" s="151"/>
      <c r="E15" s="152"/>
      <c r="F15" s="145" t="s">
        <v>79</v>
      </c>
      <c r="H15" s="146"/>
      <c r="O15" s="153" t="s">
        <v>174</v>
      </c>
      <c r="P15" s="151"/>
      <c r="Q15" s="152"/>
      <c r="T15" s="143"/>
    </row>
    <row r="16" spans="1:20" ht="13.5" customHeight="1" x14ac:dyDescent="0.15">
      <c r="A16" s="143">
        <v>6</v>
      </c>
      <c r="D16" s="149" t="str">
        <f>IF('各チーム（高)32'!$B$4="",高学年32!A16,VLOOKUP(A16,'各チーム（高)32'!$B$4:$C$35,2,FALSE))</f>
        <v>延方SS</v>
      </c>
      <c r="E16" s="150"/>
      <c r="F16" s="145"/>
      <c r="M16" t="s">
        <v>97</v>
      </c>
      <c r="O16" s="153"/>
      <c r="P16" s="149" t="str">
        <f>IF('各チーム（高)32'!$B$4="",高学年32!T16,VLOOKUP(T16,'各チーム（高)32'!$B$4:$C$35,2,FALSE))</f>
        <v>青柳EFC SS</v>
      </c>
      <c r="Q16" s="150"/>
      <c r="T16" s="143">
        <v>22</v>
      </c>
    </row>
    <row r="17" spans="1:20" ht="13.5" customHeight="1" x14ac:dyDescent="0.15">
      <c r="A17" s="143"/>
      <c r="C17" s="148" t="s">
        <v>80</v>
      </c>
      <c r="D17" s="151"/>
      <c r="E17" s="152"/>
      <c r="G17" s="145" t="s">
        <v>81</v>
      </c>
      <c r="H17" s="19" t="s">
        <v>93</v>
      </c>
      <c r="N17" s="154" t="s">
        <v>133</v>
      </c>
      <c r="P17" s="151"/>
      <c r="Q17" s="152"/>
      <c r="R17" s="144" t="s">
        <v>86</v>
      </c>
      <c r="T17" s="143"/>
    </row>
    <row r="18" spans="1:20" ht="13.5" customHeight="1" x14ac:dyDescent="0.15">
      <c r="A18" s="143">
        <v>7</v>
      </c>
      <c r="C18" s="148"/>
      <c r="D18" s="149" t="str">
        <f>IF('各チーム（高)32'!$B$4="",高学年32!A18,VLOOKUP(A18,'各チーム（高)32'!$B$4:$C$35,2,FALSE))</f>
        <v>三笠小SSS</v>
      </c>
      <c r="E18" s="150"/>
      <c r="G18" s="145"/>
      <c r="N18" s="154"/>
      <c r="P18" s="149" t="str">
        <f>IF('各チーム（高)32'!$B$4="",高学年32!T18,VLOOKUP(T18,'各チーム（高)32'!$B$4:$C$35,2,FALSE))</f>
        <v>平井SSS</v>
      </c>
      <c r="Q18" s="150"/>
      <c r="R18" s="144"/>
      <c r="T18" s="143">
        <v>23</v>
      </c>
    </row>
    <row r="19" spans="1:20" ht="13.5" customHeight="1" x14ac:dyDescent="0.15">
      <c r="A19" s="143"/>
      <c r="D19" s="151"/>
      <c r="E19" s="152"/>
      <c r="F19" s="145" t="s">
        <v>82</v>
      </c>
      <c r="O19" s="153" t="s">
        <v>175</v>
      </c>
      <c r="P19" s="151"/>
      <c r="Q19" s="152"/>
      <c r="T19" s="143"/>
    </row>
    <row r="20" spans="1:20" ht="13.5" customHeight="1" x14ac:dyDescent="0.15">
      <c r="A20" s="143">
        <v>8</v>
      </c>
      <c r="D20" s="149" t="str">
        <f>IF('各チーム（高)32'!$B$4="",高学年32!A20,VLOOKUP(A20,'各チーム（高)32'!$B$4:$C$35,2,FALSE))</f>
        <v>高松小SSS</v>
      </c>
      <c r="E20" s="150"/>
      <c r="F20" s="145"/>
      <c r="L20" s="20"/>
      <c r="O20" s="153"/>
      <c r="P20" s="149" t="str">
        <f>IF('各チーム（高)32'!$B$4="",高学年32!T20,VLOOKUP(T20,'各チーム（高)32'!$B$4:$C$35,2,FALSE))</f>
        <v>大野SSS</v>
      </c>
      <c r="Q20" s="150"/>
      <c r="T20" s="143">
        <v>24</v>
      </c>
    </row>
    <row r="21" spans="1:20" ht="13.5" customHeight="1" x14ac:dyDescent="0.15">
      <c r="A21" s="143"/>
      <c r="D21" s="151"/>
      <c r="E21" s="152"/>
      <c r="J21" s="1"/>
      <c r="K21" s="1"/>
      <c r="L21" s="27"/>
      <c r="M21" s="27"/>
      <c r="P21" s="151"/>
      <c r="Q21" s="152"/>
      <c r="T21" s="143"/>
    </row>
    <row r="22" spans="1:20" ht="13.5" customHeight="1" x14ac:dyDescent="0.15">
      <c r="H22" s="146" t="s">
        <v>118</v>
      </c>
      <c r="I22" s="146"/>
      <c r="L22" s="155" t="s">
        <v>119</v>
      </c>
      <c r="M22" s="155"/>
    </row>
    <row r="23" spans="1:20" ht="13.5" customHeight="1" x14ac:dyDescent="0.15">
      <c r="H23" s="146"/>
      <c r="I23" s="146"/>
      <c r="J23" s="146" t="s">
        <v>5</v>
      </c>
      <c r="K23" s="146"/>
      <c r="L23" s="155"/>
      <c r="M23" s="155"/>
    </row>
    <row r="24" spans="1:20" ht="13.5" customHeight="1" x14ac:dyDescent="0.15">
      <c r="H24" s="147" t="s">
        <v>120</v>
      </c>
      <c r="I24" s="147"/>
      <c r="J24" s="146"/>
      <c r="K24" s="146"/>
      <c r="L24" s="157" t="s">
        <v>121</v>
      </c>
      <c r="M24" s="157"/>
      <c r="N24" s="20"/>
      <c r="O24" s="20"/>
      <c r="P24" s="21"/>
      <c r="Q24" s="21"/>
    </row>
    <row r="25" spans="1:20" ht="13.5" customHeight="1" x14ac:dyDescent="0.15">
      <c r="A25" s="143">
        <v>9</v>
      </c>
      <c r="D25" s="149" t="str">
        <f>IF('各チーム（高)32'!$B$4="",高学年32!A25,VLOOKUP(A25,'各チーム（高)32'!$B$4:$C$35,2,FALSE))</f>
        <v>軽野東SSS</v>
      </c>
      <c r="E25" s="150"/>
      <c r="J25" s="147" t="s">
        <v>122</v>
      </c>
      <c r="K25" s="147"/>
      <c r="L25" s="20"/>
      <c r="M25" s="20"/>
      <c r="N25" s="20"/>
      <c r="O25" s="20"/>
      <c r="P25" s="149" t="str">
        <f>IF('各チーム（高)32'!$B$4="",高学年32!T25,VLOOKUP(T25,'各チーム（高)32'!$B$4:$C$35,2,FALSE))</f>
        <v>津知SS</v>
      </c>
      <c r="Q25" s="150"/>
      <c r="T25" s="143">
        <v>25</v>
      </c>
    </row>
    <row r="26" spans="1:20" ht="13.5" customHeight="1" x14ac:dyDescent="0.15">
      <c r="A26" s="143"/>
      <c r="D26" s="151"/>
      <c r="E26" s="152"/>
      <c r="F26" s="145" t="s">
        <v>83</v>
      </c>
      <c r="L26" s="20"/>
      <c r="M26" s="20"/>
      <c r="N26" s="20"/>
      <c r="O26" s="153" t="s">
        <v>143</v>
      </c>
      <c r="P26" s="151"/>
      <c r="Q26" s="152"/>
      <c r="T26" s="143"/>
    </row>
    <row r="27" spans="1:20" ht="13.5" customHeight="1" x14ac:dyDescent="0.15">
      <c r="A27" s="143">
        <v>10</v>
      </c>
      <c r="D27" s="149" t="str">
        <f>IF('各チーム（高)32'!$B$4="",高学年32!A27,VLOOKUP(A27,'各チーム（高)32'!$B$4:$C$35,2,FALSE))</f>
        <v>息栖SSS</v>
      </c>
      <c r="E27" s="150"/>
      <c r="F27" s="145"/>
      <c r="L27" s="20"/>
      <c r="M27" s="20"/>
      <c r="N27" s="20"/>
      <c r="O27" s="153"/>
      <c r="P27" s="149" t="str">
        <f>IF('各チーム（高)32'!$B$4="",高学年32!T27,VLOOKUP(T27,'各チーム（高)32'!$B$4:$C$35,2,FALSE))</f>
        <v>波崎太田ＦＣ</v>
      </c>
      <c r="Q27" s="150"/>
      <c r="T27" s="143">
        <v>26</v>
      </c>
    </row>
    <row r="28" spans="1:20" ht="13.5" customHeight="1" x14ac:dyDescent="0.15">
      <c r="A28" s="143"/>
      <c r="C28" s="148" t="s">
        <v>84</v>
      </c>
      <c r="D28" s="151"/>
      <c r="E28" s="152"/>
      <c r="G28" s="145" t="s">
        <v>85</v>
      </c>
      <c r="H28" s="19" t="s">
        <v>94</v>
      </c>
      <c r="L28" s="20"/>
      <c r="M28" s="20" t="s">
        <v>98</v>
      </c>
      <c r="N28" s="154" t="s">
        <v>177</v>
      </c>
      <c r="O28" s="20"/>
      <c r="P28" s="151"/>
      <c r="Q28" s="152"/>
      <c r="R28" s="144" t="s">
        <v>178</v>
      </c>
      <c r="T28" s="143"/>
    </row>
    <row r="29" spans="1:20" ht="13.5" customHeight="1" x14ac:dyDescent="0.15">
      <c r="A29" s="143">
        <v>11</v>
      </c>
      <c r="C29" s="148"/>
      <c r="D29" s="149" t="str">
        <f>IF('各チーム（高)32'!$B$4="",高学年32!A29,VLOOKUP(A29,'各チーム（高)32'!$B$4:$C$35,2,FALSE))</f>
        <v>鹿島SSS</v>
      </c>
      <c r="E29" s="150"/>
      <c r="G29" s="145"/>
      <c r="L29" s="20"/>
      <c r="M29" s="20"/>
      <c r="N29" s="154"/>
      <c r="O29" s="20"/>
      <c r="P29" s="149" t="str">
        <f>IF('各チーム（高)32'!$B$4="",高学年32!T29,VLOOKUP(T29,'各チーム（高)32'!$B$4:$C$35,2,FALSE))</f>
        <v>牛堀SSS</v>
      </c>
      <c r="Q29" s="150"/>
      <c r="R29" s="144"/>
      <c r="T29" s="143">
        <v>27</v>
      </c>
    </row>
    <row r="30" spans="1:20" ht="13.5" customHeight="1" x14ac:dyDescent="0.15">
      <c r="A30" s="143"/>
      <c r="D30" s="151"/>
      <c r="E30" s="152"/>
      <c r="F30" s="145" t="s">
        <v>87</v>
      </c>
      <c r="L30" s="20"/>
      <c r="M30" s="20"/>
      <c r="N30" s="20"/>
      <c r="O30" s="153" t="s">
        <v>144</v>
      </c>
      <c r="P30" s="151"/>
      <c r="Q30" s="152"/>
      <c r="T30" s="143"/>
    </row>
    <row r="31" spans="1:20" ht="13.5" customHeight="1" x14ac:dyDescent="0.15">
      <c r="A31" s="143">
        <v>12</v>
      </c>
      <c r="D31" s="149" t="str">
        <f>IF('各チーム（高)32'!$B$4="",高学年32!A31,VLOOKUP(A31,'各チーム（高)32'!$B$4:$C$35,2,FALSE))</f>
        <v>鉾田SSS</v>
      </c>
      <c r="E31" s="150"/>
      <c r="F31" s="145"/>
      <c r="H31" s="146" t="s">
        <v>102</v>
      </c>
      <c r="L31" s="20"/>
      <c r="M31" s="155" t="s">
        <v>104</v>
      </c>
      <c r="N31" s="20"/>
      <c r="O31" s="153"/>
      <c r="P31" s="149" t="str">
        <f>IF('各チーム（高)32'!$B$4="",高学年32!T31,VLOOKUP(T31,'各チーム（高)32'!$B$4:$C$35,2,FALSE))</f>
        <v>FCドルフィン大洋S</v>
      </c>
      <c r="Q31" s="150"/>
      <c r="T31" s="143">
        <v>28</v>
      </c>
    </row>
    <row r="32" spans="1:20" ht="13.5" customHeight="1" x14ac:dyDescent="0.15">
      <c r="A32" s="143"/>
      <c r="D32" s="151"/>
      <c r="E32" s="152"/>
      <c r="H32" s="146"/>
      <c r="L32" s="20"/>
      <c r="M32" s="155"/>
      <c r="N32" s="20"/>
      <c r="O32" s="17"/>
      <c r="P32" s="151"/>
      <c r="Q32" s="152"/>
      <c r="T32" s="143"/>
    </row>
    <row r="33" spans="1:20" ht="13.5" customHeight="1" x14ac:dyDescent="0.15">
      <c r="A33" s="143">
        <v>13</v>
      </c>
      <c r="D33" s="149" t="str">
        <f>IF('各チーム（高)32'!$B$4="",高学年32!A33,VLOOKUP(A33,'各チーム（高)32'!$B$4:$C$35,2,FALSE))</f>
        <v>軽野SSS</v>
      </c>
      <c r="E33" s="150"/>
      <c r="H33" s="146"/>
      <c r="L33" s="20"/>
      <c r="M33" s="155"/>
      <c r="N33" s="20"/>
      <c r="O33" s="20"/>
      <c r="P33" s="149" t="str">
        <f>IF('各チーム（高)32'!$B$4="",高学年32!T33,VLOOKUP(T33,'各チーム（高)32'!$B$4:$C$35,2,FALSE))</f>
        <v>玉造FC</v>
      </c>
      <c r="Q33" s="150"/>
      <c r="T33" s="143">
        <v>29</v>
      </c>
    </row>
    <row r="34" spans="1:20" ht="13.5" customHeight="1" x14ac:dyDescent="0.15">
      <c r="A34" s="143"/>
      <c r="D34" s="151"/>
      <c r="E34" s="152"/>
      <c r="F34" s="145" t="s">
        <v>88</v>
      </c>
      <c r="H34" s="146"/>
      <c r="L34" s="20"/>
      <c r="M34" s="155"/>
      <c r="N34" s="20"/>
      <c r="O34" s="153" t="s">
        <v>145</v>
      </c>
      <c r="P34" s="151"/>
      <c r="Q34" s="152"/>
      <c r="T34" s="143"/>
    </row>
    <row r="35" spans="1:20" ht="13.5" customHeight="1" x14ac:dyDescent="0.15">
      <c r="A35" s="143">
        <v>14</v>
      </c>
      <c r="D35" s="149" t="str">
        <f>IF('各チーム（高)32'!$B$4="",高学年32!A35,VLOOKUP(A35,'各チーム（高)32'!$B$4:$C$35,2,FALSE))</f>
        <v>豊郷SSS</v>
      </c>
      <c r="E35" s="150"/>
      <c r="F35" s="145"/>
      <c r="L35" s="20"/>
      <c r="M35" s="20"/>
      <c r="N35" s="20"/>
      <c r="O35" s="153"/>
      <c r="P35" s="149" t="str">
        <f>IF('各チーム（高)32'!$B$4="",高学年32!T35,VLOOKUP(T35,'各チーム（高)32'!$B$4:$C$35,2,FALSE))</f>
        <v>土合ＦＣ</v>
      </c>
      <c r="Q35" s="150"/>
      <c r="T35" s="143">
        <v>30</v>
      </c>
    </row>
    <row r="36" spans="1:20" ht="13.5" customHeight="1" x14ac:dyDescent="0.15">
      <c r="A36" s="143"/>
      <c r="C36" s="148" t="s">
        <v>89</v>
      </c>
      <c r="D36" s="151"/>
      <c r="E36" s="152"/>
      <c r="G36" s="145" t="s">
        <v>90</v>
      </c>
      <c r="H36" s="19" t="s">
        <v>95</v>
      </c>
      <c r="L36" s="20"/>
      <c r="M36" s="20" t="s">
        <v>99</v>
      </c>
      <c r="N36" s="154" t="s">
        <v>147</v>
      </c>
      <c r="O36" s="20"/>
      <c r="P36" s="151"/>
      <c r="Q36" s="152"/>
      <c r="R36" s="144" t="s">
        <v>179</v>
      </c>
      <c r="T36" s="143"/>
    </row>
    <row r="37" spans="1:20" ht="13.5" customHeight="1" x14ac:dyDescent="0.15">
      <c r="A37" s="143">
        <v>15</v>
      </c>
      <c r="C37" s="148"/>
      <c r="D37" s="149" t="str">
        <f>IF('各チーム（高)32'!$B$4="",高学年32!A37,VLOOKUP(A37,'各チーム（高)32'!$B$4:$C$35,2,FALSE))</f>
        <v>日の出SS</v>
      </c>
      <c r="E37" s="150"/>
      <c r="G37" s="145"/>
      <c r="L37" s="20"/>
      <c r="M37" s="20"/>
      <c r="N37" s="154"/>
      <c r="O37" s="20"/>
      <c r="P37" s="149" t="str">
        <f>IF('各チーム（高)32'!$B$4="",高学年32!T37,VLOOKUP(T37,'各チーム（高)32'!$B$4:$C$35,2,FALSE))</f>
        <v>横瀬SSS</v>
      </c>
      <c r="Q37" s="150"/>
      <c r="R37" s="144"/>
      <c r="T37" s="143">
        <v>31</v>
      </c>
    </row>
    <row r="38" spans="1:20" ht="13.5" customHeight="1" x14ac:dyDescent="0.15">
      <c r="A38" s="143"/>
      <c r="D38" s="151"/>
      <c r="E38" s="152"/>
      <c r="F38" s="145" t="s">
        <v>91</v>
      </c>
      <c r="L38" s="20"/>
      <c r="M38" s="20"/>
      <c r="N38" s="20"/>
      <c r="O38" s="153" t="s">
        <v>176</v>
      </c>
      <c r="P38" s="151"/>
      <c r="Q38" s="152"/>
      <c r="T38" s="143"/>
    </row>
    <row r="39" spans="1:20" ht="13.5" customHeight="1" x14ac:dyDescent="0.15">
      <c r="A39" s="143">
        <v>16</v>
      </c>
      <c r="D39" s="149" t="str">
        <f>IF('各チーム（高)32'!$B$4="",高学年32!A39,VLOOKUP(A39,'各チーム（高)32'!$B$4:$C$35,2,FALSE))</f>
        <v>大野原SSS</v>
      </c>
      <c r="E39" s="150"/>
      <c r="F39" s="145"/>
      <c r="M39" s="20"/>
      <c r="N39" s="20"/>
      <c r="O39" s="153"/>
      <c r="P39" s="149" t="str">
        <f>IF('各チーム（高)32'!$B$4="",高学年32!T39,VLOOKUP(T39,'各チーム（高)32'!$B$4:$C$35,2,FALSE))</f>
        <v>土合１９８５</v>
      </c>
      <c r="Q39" s="150"/>
      <c r="T39" s="143">
        <v>32</v>
      </c>
    </row>
    <row r="40" spans="1:20" ht="13.5" customHeight="1" x14ac:dyDescent="0.15">
      <c r="A40" s="143"/>
      <c r="D40" s="151"/>
      <c r="E40" s="152"/>
      <c r="M40" s="20"/>
      <c r="N40" s="20"/>
      <c r="O40" s="20"/>
      <c r="P40" s="151"/>
      <c r="Q40" s="152"/>
      <c r="T40" s="143"/>
    </row>
    <row r="41" spans="1:20" ht="13.5" customHeight="1" x14ac:dyDescent="0.15">
      <c r="M41" s="20"/>
      <c r="N41" s="20"/>
      <c r="O41" s="20"/>
      <c r="P41" s="20"/>
      <c r="Q41" s="20"/>
    </row>
  </sheetData>
  <mergeCells count="116">
    <mergeCell ref="R17:R18"/>
    <mergeCell ref="R9:R10"/>
    <mergeCell ref="O7:O8"/>
    <mergeCell ref="O11:O12"/>
    <mergeCell ref="N9:N10"/>
    <mergeCell ref="P10:Q11"/>
    <mergeCell ref="D29:E30"/>
    <mergeCell ref="F30:F31"/>
    <mergeCell ref="D31:E32"/>
    <mergeCell ref="C17:C18"/>
    <mergeCell ref="F19:F20"/>
    <mergeCell ref="D20:E21"/>
    <mergeCell ref="F15:F16"/>
    <mergeCell ref="D1:Q1"/>
    <mergeCell ref="F7:F8"/>
    <mergeCell ref="F11:F12"/>
    <mergeCell ref="G9:G10"/>
    <mergeCell ref="D3:G3"/>
    <mergeCell ref="D2:G2"/>
    <mergeCell ref="D4:G4"/>
    <mergeCell ref="I2:L2"/>
    <mergeCell ref="I3:L3"/>
    <mergeCell ref="D6:E7"/>
    <mergeCell ref="D8:E9"/>
    <mergeCell ref="D10:E11"/>
    <mergeCell ref="D12:E13"/>
    <mergeCell ref="I4:L4"/>
    <mergeCell ref="P6:Q7"/>
    <mergeCell ref="P8:Q9"/>
    <mergeCell ref="N36:N37"/>
    <mergeCell ref="N28:N29"/>
    <mergeCell ref="M31:M34"/>
    <mergeCell ref="N3:Q3"/>
    <mergeCell ref="N2:Q2"/>
    <mergeCell ref="N4:Q4"/>
    <mergeCell ref="P18:Q19"/>
    <mergeCell ref="P14:Q15"/>
    <mergeCell ref="P16:Q17"/>
    <mergeCell ref="O19:O20"/>
    <mergeCell ref="N17:N18"/>
    <mergeCell ref="M12:M13"/>
    <mergeCell ref="P12:Q13"/>
    <mergeCell ref="O26:O27"/>
    <mergeCell ref="P25:Q26"/>
    <mergeCell ref="L24:M24"/>
    <mergeCell ref="P20:Q21"/>
    <mergeCell ref="O15:O16"/>
    <mergeCell ref="L22:M23"/>
    <mergeCell ref="C36:C37"/>
    <mergeCell ref="G36:G37"/>
    <mergeCell ref="D37:E38"/>
    <mergeCell ref="F34:F35"/>
    <mergeCell ref="F38:F39"/>
    <mergeCell ref="D39:E40"/>
    <mergeCell ref="D35:E36"/>
    <mergeCell ref="D33:E34"/>
    <mergeCell ref="H31:H34"/>
    <mergeCell ref="R36:R37"/>
    <mergeCell ref="P27:Q28"/>
    <mergeCell ref="P29:Q30"/>
    <mergeCell ref="P31:Q32"/>
    <mergeCell ref="P39:Q40"/>
    <mergeCell ref="O30:O31"/>
    <mergeCell ref="O34:O35"/>
    <mergeCell ref="O38:O39"/>
    <mergeCell ref="P33:Q34"/>
    <mergeCell ref="P35:Q36"/>
    <mergeCell ref="P37:Q38"/>
    <mergeCell ref="A20:A21"/>
    <mergeCell ref="A25:A26"/>
    <mergeCell ref="A27:A28"/>
    <mergeCell ref="A6:A7"/>
    <mergeCell ref="A8:A9"/>
    <mergeCell ref="A10:A11"/>
    <mergeCell ref="A12:A13"/>
    <mergeCell ref="A14:A15"/>
    <mergeCell ref="R28:R29"/>
    <mergeCell ref="G28:G29"/>
    <mergeCell ref="H22:I23"/>
    <mergeCell ref="J23:K24"/>
    <mergeCell ref="H24:I24"/>
    <mergeCell ref="J25:K25"/>
    <mergeCell ref="H12:H15"/>
    <mergeCell ref="G17:G18"/>
    <mergeCell ref="C9:C10"/>
    <mergeCell ref="C28:C29"/>
    <mergeCell ref="F26:F27"/>
    <mergeCell ref="D14:E15"/>
    <mergeCell ref="D16:E17"/>
    <mergeCell ref="D18:E19"/>
    <mergeCell ref="D25:E26"/>
    <mergeCell ref="D27:E28"/>
    <mergeCell ref="T39:T40"/>
    <mergeCell ref="A39:A40"/>
    <mergeCell ref="T6:T7"/>
    <mergeCell ref="T8:T9"/>
    <mergeCell ref="T10:T11"/>
    <mergeCell ref="T12:T13"/>
    <mergeCell ref="T14:T15"/>
    <mergeCell ref="T16:T17"/>
    <mergeCell ref="T18:T19"/>
    <mergeCell ref="T20:T21"/>
    <mergeCell ref="T25:T26"/>
    <mergeCell ref="T27:T28"/>
    <mergeCell ref="T29:T30"/>
    <mergeCell ref="T31:T32"/>
    <mergeCell ref="T33:T34"/>
    <mergeCell ref="T35:T36"/>
    <mergeCell ref="T37:T38"/>
    <mergeCell ref="A29:A30"/>
    <mergeCell ref="A31:A32"/>
    <mergeCell ref="A33:A34"/>
    <mergeCell ref="A35:A36"/>
    <mergeCell ref="A37:A38"/>
    <mergeCell ref="A16:A17"/>
    <mergeCell ref="A18:A19"/>
  </mergeCells>
  <phoneticPr fontId="2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I46"/>
  <sheetViews>
    <sheetView workbookViewId="0">
      <selection activeCell="I12" sqref="I12"/>
    </sheetView>
  </sheetViews>
  <sheetFormatPr defaultRowHeight="13.5" x14ac:dyDescent="0.15"/>
  <cols>
    <col min="1" max="3" width="20.625" customWidth="1"/>
    <col min="4" max="4" width="6" customWidth="1"/>
    <col min="5" max="6" width="20.625" customWidth="1"/>
    <col min="7" max="7" width="20.5" style="16" customWidth="1"/>
    <col min="8" max="9" width="7.625" style="17" customWidth="1"/>
  </cols>
  <sheetData>
    <row r="2" spans="1:9" ht="28.5" x14ac:dyDescent="0.3">
      <c r="A2" s="160" t="s">
        <v>288</v>
      </c>
      <c r="B2" s="160"/>
      <c r="C2" s="160"/>
      <c r="D2" s="160"/>
      <c r="E2" s="160"/>
      <c r="F2" s="160"/>
      <c r="G2" s="160"/>
      <c r="H2" s="3"/>
      <c r="I2" s="3"/>
    </row>
    <row r="3" spans="1:9" ht="28.5" x14ac:dyDescent="0.3">
      <c r="A3" s="2"/>
      <c r="B3" s="2"/>
      <c r="C3" s="103" t="s">
        <v>273</v>
      </c>
      <c r="D3" s="104" t="s">
        <v>286</v>
      </c>
      <c r="E3" s="109"/>
      <c r="F3" s="109"/>
      <c r="G3" s="109"/>
      <c r="H3" s="3"/>
      <c r="I3" s="3"/>
    </row>
    <row r="4" spans="1:9" ht="28.5" x14ac:dyDescent="0.3">
      <c r="A4" s="4">
        <v>42406</v>
      </c>
      <c r="B4" s="2"/>
      <c r="C4" s="105"/>
      <c r="D4" s="104" t="s">
        <v>287</v>
      </c>
      <c r="E4" s="109"/>
      <c r="F4" s="109"/>
      <c r="G4" s="109"/>
      <c r="H4" s="3"/>
      <c r="I4" s="3"/>
    </row>
    <row r="5" spans="1:9" ht="13.5" customHeight="1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24.95" customHeight="1" x14ac:dyDescent="0.15">
      <c r="A6" s="159" t="s">
        <v>6</v>
      </c>
      <c r="B6" s="159"/>
      <c r="C6" s="159" t="s">
        <v>7</v>
      </c>
      <c r="D6" s="159"/>
      <c r="E6" s="159"/>
      <c r="F6" s="161" t="s">
        <v>8</v>
      </c>
      <c r="G6" s="162"/>
      <c r="H6" s="7"/>
      <c r="I6" s="8"/>
    </row>
    <row r="7" spans="1:9" s="15" customFormat="1" ht="24.95" customHeight="1" x14ac:dyDescent="0.15">
      <c r="A7" s="9" t="s">
        <v>9</v>
      </c>
      <c r="B7" s="10">
        <v>0.375</v>
      </c>
      <c r="C7" s="68" t="str">
        <f>高学年32!D6</f>
        <v>旭SSS</v>
      </c>
      <c r="D7" s="72" t="s">
        <v>137</v>
      </c>
      <c r="E7" s="70" t="str">
        <f>高学年32!D8</f>
        <v>波野SSS</v>
      </c>
      <c r="F7" s="71" t="str">
        <f>C8</f>
        <v>フォルサ若松ＦＣ</v>
      </c>
      <c r="G7" s="71" t="str">
        <f>E8</f>
        <v>延方SS</v>
      </c>
      <c r="H7" s="13"/>
      <c r="I7" s="14"/>
    </row>
    <row r="8" spans="1:9" s="15" customFormat="1" ht="24.95" customHeight="1" x14ac:dyDescent="0.15">
      <c r="A8" s="9" t="s">
        <v>10</v>
      </c>
      <c r="B8" s="10">
        <v>0.40625</v>
      </c>
      <c r="C8" s="68" t="str">
        <f>高学年32!D14</f>
        <v>フォルサ若松ＦＣ</v>
      </c>
      <c r="D8" s="72" t="s">
        <v>137</v>
      </c>
      <c r="E8" s="70" t="str">
        <f>高学年32!D16</f>
        <v>延方SS</v>
      </c>
      <c r="F8" s="71" t="str">
        <f>C7</f>
        <v>旭SSS</v>
      </c>
      <c r="G8" s="71" t="str">
        <f>E7</f>
        <v>波野SSS</v>
      </c>
      <c r="H8" s="13"/>
      <c r="I8" s="14"/>
    </row>
    <row r="9" spans="1:9" s="15" customFormat="1" ht="24.95" customHeight="1" x14ac:dyDescent="0.15">
      <c r="A9" s="9" t="s">
        <v>11</v>
      </c>
      <c r="B9" s="10">
        <v>0.4375</v>
      </c>
      <c r="C9" s="68" t="str">
        <f>高学年32!D25</f>
        <v>軽野東SSS</v>
      </c>
      <c r="D9" s="72" t="s">
        <v>137</v>
      </c>
      <c r="E9" s="70" t="str">
        <f>高学年32!D27</f>
        <v>息栖SSS</v>
      </c>
      <c r="F9" s="71" t="str">
        <f>C10</f>
        <v>軽野SSS</v>
      </c>
      <c r="G9" s="71" t="str">
        <f>E10</f>
        <v>豊郷SSS</v>
      </c>
      <c r="H9" s="13"/>
      <c r="I9" s="14"/>
    </row>
    <row r="10" spans="1:9" s="15" customFormat="1" ht="24.95" customHeight="1" x14ac:dyDescent="0.15">
      <c r="A10" s="9" t="s">
        <v>12</v>
      </c>
      <c r="B10" s="10">
        <v>0.46875</v>
      </c>
      <c r="C10" s="69" t="str">
        <f>高学年32!D33</f>
        <v>軽野SSS</v>
      </c>
      <c r="D10" s="72" t="s">
        <v>137</v>
      </c>
      <c r="E10" s="69" t="str">
        <f>高学年32!D35</f>
        <v>豊郷SSS</v>
      </c>
      <c r="F10" s="71" t="str">
        <f>C9</f>
        <v>軽野東SSS</v>
      </c>
      <c r="G10" s="71" t="str">
        <f>E9</f>
        <v>息栖SSS</v>
      </c>
      <c r="H10" s="13"/>
      <c r="I10" s="14"/>
    </row>
    <row r="11" spans="1:9" s="15" customFormat="1" ht="24.95" customHeight="1" x14ac:dyDescent="0.15">
      <c r="A11" s="9" t="s">
        <v>13</v>
      </c>
      <c r="B11" s="10">
        <v>0.5</v>
      </c>
      <c r="C11" s="68" t="s">
        <v>51</v>
      </c>
      <c r="D11" s="72" t="s">
        <v>137</v>
      </c>
      <c r="E11" s="70" t="s">
        <v>52</v>
      </c>
      <c r="F11" s="71" t="str">
        <f>C12</f>
        <v>Ａ②勝</v>
      </c>
      <c r="G11" s="71" t="str">
        <f>E12</f>
        <v>Ｂ②勝</v>
      </c>
      <c r="H11" s="13"/>
      <c r="I11" s="14"/>
    </row>
    <row r="12" spans="1:9" s="15" customFormat="1" ht="24.95" customHeight="1" x14ac:dyDescent="0.15">
      <c r="A12" s="9" t="s">
        <v>14</v>
      </c>
      <c r="B12" s="10">
        <v>0.53125</v>
      </c>
      <c r="C12" s="68" t="s">
        <v>100</v>
      </c>
      <c r="D12" s="72" t="s">
        <v>137</v>
      </c>
      <c r="E12" s="70" t="s">
        <v>54</v>
      </c>
      <c r="F12" s="71" t="str">
        <f>C11</f>
        <v>Ａ①勝</v>
      </c>
      <c r="G12" s="71" t="str">
        <f>E11</f>
        <v>Ｂ①勝</v>
      </c>
      <c r="H12" s="13"/>
      <c r="I12" s="14"/>
    </row>
    <row r="13" spans="1:9" s="15" customFormat="1" ht="24.95" customHeight="1" x14ac:dyDescent="0.15">
      <c r="A13" s="9" t="s">
        <v>18</v>
      </c>
      <c r="B13" s="10">
        <v>0.5625</v>
      </c>
      <c r="C13" s="68" t="s">
        <v>55</v>
      </c>
      <c r="D13" s="72" t="s">
        <v>137</v>
      </c>
      <c r="E13" s="70" t="s">
        <v>57</v>
      </c>
      <c r="F13" s="71" t="str">
        <f>C14</f>
        <v>Ａ④勝</v>
      </c>
      <c r="G13" s="71" t="str">
        <f>E14</f>
        <v>Ｂ④勝</v>
      </c>
      <c r="H13" s="13"/>
      <c r="I13" s="14"/>
    </row>
    <row r="14" spans="1:9" s="15" customFormat="1" ht="24.95" customHeight="1" x14ac:dyDescent="0.15">
      <c r="A14" s="9" t="s">
        <v>19</v>
      </c>
      <c r="B14" s="10">
        <v>0.59375</v>
      </c>
      <c r="C14" s="68" t="s">
        <v>56</v>
      </c>
      <c r="D14" s="72" t="s">
        <v>137</v>
      </c>
      <c r="E14" s="70" t="s">
        <v>58</v>
      </c>
      <c r="F14" s="71" t="str">
        <f>C13</f>
        <v>Ａ③勝</v>
      </c>
      <c r="G14" s="71" t="str">
        <f>E13</f>
        <v>Ｂ③勝</v>
      </c>
      <c r="H14" s="13"/>
      <c r="I14" s="14"/>
    </row>
    <row r="15" spans="1:9" ht="24.95" customHeight="1" x14ac:dyDescent="0.15">
      <c r="F15" s="62"/>
      <c r="G15" s="62"/>
    </row>
    <row r="16" spans="1:9" ht="24.95" customHeight="1" x14ac:dyDescent="0.15">
      <c r="A16" s="159" t="s">
        <v>15</v>
      </c>
      <c r="B16" s="159"/>
      <c r="C16" s="159" t="s">
        <v>7</v>
      </c>
      <c r="D16" s="159"/>
      <c r="E16" s="159"/>
      <c r="F16" s="161" t="s">
        <v>8</v>
      </c>
      <c r="G16" s="162"/>
      <c r="H16" s="7"/>
      <c r="I16" s="8"/>
    </row>
    <row r="17" spans="1:9" ht="24.95" customHeight="1" x14ac:dyDescent="0.15">
      <c r="A17" s="9" t="s">
        <v>9</v>
      </c>
      <c r="B17" s="10">
        <v>0.375</v>
      </c>
      <c r="C17" s="68" t="str">
        <f>高学年32!D10</f>
        <v>潮来SS</v>
      </c>
      <c r="D17" s="72" t="s">
        <v>137</v>
      </c>
      <c r="E17" s="70" t="str">
        <f>高学年32!D12</f>
        <v>FCｸﾚｾｰﾙ</v>
      </c>
      <c r="F17" s="71" t="str">
        <f>C18</f>
        <v>三笠小SSS</v>
      </c>
      <c r="G17" s="71" t="str">
        <f>E18</f>
        <v>高松小SSS</v>
      </c>
      <c r="H17" s="13"/>
      <c r="I17" s="14"/>
    </row>
    <row r="18" spans="1:9" ht="24.95" customHeight="1" x14ac:dyDescent="0.15">
      <c r="A18" s="9" t="s">
        <v>10</v>
      </c>
      <c r="B18" s="10">
        <v>0.40625</v>
      </c>
      <c r="C18" s="68" t="str">
        <f>高学年32!D18</f>
        <v>三笠小SSS</v>
      </c>
      <c r="D18" s="72" t="s">
        <v>137</v>
      </c>
      <c r="E18" s="70" t="str">
        <f>高学年32!D20</f>
        <v>高松小SSS</v>
      </c>
      <c r="F18" s="71" t="str">
        <f>C17</f>
        <v>潮来SS</v>
      </c>
      <c r="G18" s="71" t="str">
        <f>E17</f>
        <v>FCｸﾚｾｰﾙ</v>
      </c>
      <c r="H18" s="13"/>
      <c r="I18" s="14"/>
    </row>
    <row r="19" spans="1:9" ht="24.95" customHeight="1" x14ac:dyDescent="0.15">
      <c r="A19" s="9" t="s">
        <v>11</v>
      </c>
      <c r="B19" s="10">
        <v>0.4375</v>
      </c>
      <c r="C19" s="68" t="str">
        <f>高学年32!D29</f>
        <v>鹿島SSS</v>
      </c>
      <c r="D19" s="72" t="s">
        <v>137</v>
      </c>
      <c r="E19" s="70" t="str">
        <f>高学年32!D31</f>
        <v>鉾田SSS</v>
      </c>
      <c r="F19" s="71" t="str">
        <f>C20</f>
        <v>日の出SS</v>
      </c>
      <c r="G19" s="71" t="str">
        <f>E20</f>
        <v>大野原SSS</v>
      </c>
      <c r="H19" s="13"/>
      <c r="I19" s="14"/>
    </row>
    <row r="20" spans="1:9" ht="24.95" customHeight="1" x14ac:dyDescent="0.15">
      <c r="A20" s="9" t="s">
        <v>12</v>
      </c>
      <c r="B20" s="10">
        <v>0.46875</v>
      </c>
      <c r="C20" s="73" t="str">
        <f>高学年32!D37</f>
        <v>日の出SS</v>
      </c>
      <c r="D20" s="72" t="s">
        <v>137</v>
      </c>
      <c r="E20" s="74" t="str">
        <f>高学年32!D39</f>
        <v>大野原SSS</v>
      </c>
      <c r="F20" s="71" t="str">
        <f>C19</f>
        <v>鹿島SSS</v>
      </c>
      <c r="G20" s="71" t="str">
        <f>E19</f>
        <v>鉾田SSS</v>
      </c>
      <c r="H20" s="13"/>
      <c r="I20" s="14"/>
    </row>
    <row r="21" spans="1:9" ht="24.95" customHeight="1" x14ac:dyDescent="0.15">
      <c r="A21" s="9" t="s">
        <v>13</v>
      </c>
      <c r="B21" s="10">
        <v>0.5</v>
      </c>
      <c r="C21" s="68" t="s">
        <v>59</v>
      </c>
      <c r="D21" s="72" t="s">
        <v>137</v>
      </c>
      <c r="E21" s="70" t="s">
        <v>63</v>
      </c>
      <c r="F21" s="71" t="str">
        <f>C22</f>
        <v>Ａ②負</v>
      </c>
      <c r="G21" s="71" t="str">
        <f>E22</f>
        <v>Ｂ②負</v>
      </c>
      <c r="H21" s="13"/>
      <c r="I21" s="14"/>
    </row>
    <row r="22" spans="1:9" ht="24.95" customHeight="1" x14ac:dyDescent="0.15">
      <c r="A22" s="9" t="s">
        <v>14</v>
      </c>
      <c r="B22" s="10">
        <v>0.53125</v>
      </c>
      <c r="C22" s="68" t="s">
        <v>60</v>
      </c>
      <c r="D22" s="72" t="s">
        <v>137</v>
      </c>
      <c r="E22" s="70" t="s">
        <v>64</v>
      </c>
      <c r="F22" s="71" t="str">
        <f>C21</f>
        <v>Ａ①負</v>
      </c>
      <c r="G22" s="71" t="str">
        <f>E21</f>
        <v>Ｂ①負</v>
      </c>
      <c r="H22" s="13"/>
      <c r="I22" s="14"/>
    </row>
    <row r="23" spans="1:9" s="15" customFormat="1" ht="24.95" customHeight="1" x14ac:dyDescent="0.15">
      <c r="A23" s="9" t="s">
        <v>18</v>
      </c>
      <c r="B23" s="10">
        <v>0.5625</v>
      </c>
      <c r="C23" s="68" t="s">
        <v>61</v>
      </c>
      <c r="D23" s="72" t="s">
        <v>137</v>
      </c>
      <c r="E23" s="70" t="s">
        <v>65</v>
      </c>
      <c r="F23" s="71" t="str">
        <f>C24</f>
        <v>Ａ④負</v>
      </c>
      <c r="G23" s="71" t="str">
        <f>E24</f>
        <v>Ｂ④負</v>
      </c>
      <c r="H23" s="13"/>
      <c r="I23" s="14"/>
    </row>
    <row r="24" spans="1:9" s="15" customFormat="1" ht="24.95" customHeight="1" x14ac:dyDescent="0.15">
      <c r="A24" s="9" t="s">
        <v>19</v>
      </c>
      <c r="B24" s="10">
        <v>0.59375</v>
      </c>
      <c r="C24" s="68" t="s">
        <v>62</v>
      </c>
      <c r="D24" s="72" t="s">
        <v>137</v>
      </c>
      <c r="E24" s="70" t="s">
        <v>66</v>
      </c>
      <c r="F24" s="71" t="str">
        <f>C23</f>
        <v>Ａ③負</v>
      </c>
      <c r="G24" s="71" t="str">
        <f>E23</f>
        <v>Ｂ③負</v>
      </c>
      <c r="H24" s="13"/>
      <c r="I24" s="14"/>
    </row>
    <row r="25" spans="1:9" ht="24.95" customHeight="1" x14ac:dyDescent="0.15"/>
    <row r="26" spans="1:9" ht="24.95" customHeight="1" x14ac:dyDescent="0.15">
      <c r="A26" s="159" t="s">
        <v>16</v>
      </c>
      <c r="B26" s="159"/>
      <c r="C26" s="159" t="s">
        <v>7</v>
      </c>
      <c r="D26" s="159"/>
      <c r="E26" s="159"/>
      <c r="F26" s="161" t="s">
        <v>8</v>
      </c>
      <c r="G26" s="162"/>
      <c r="H26" s="7"/>
      <c r="I26" s="8"/>
    </row>
    <row r="27" spans="1:9" ht="24.95" customHeight="1" x14ac:dyDescent="0.15">
      <c r="A27" s="9" t="s">
        <v>9</v>
      </c>
      <c r="B27" s="10">
        <v>0.375</v>
      </c>
      <c r="C27" s="68" t="str">
        <f>高学年32!$P$6</f>
        <v>鹿島アントラーズFC</v>
      </c>
      <c r="D27" s="72" t="s">
        <v>137</v>
      </c>
      <c r="E27" s="70" t="str">
        <f>高学年32!$P$8</f>
        <v>鉢形SSS</v>
      </c>
      <c r="F27" s="71" t="str">
        <f>C28</f>
        <v>FC麻生</v>
      </c>
      <c r="G27" s="71" t="str">
        <f>E28</f>
        <v>青柳EFC SS</v>
      </c>
      <c r="H27" s="13"/>
      <c r="I27" s="14"/>
    </row>
    <row r="28" spans="1:9" ht="24.95" customHeight="1" x14ac:dyDescent="0.15">
      <c r="A28" s="9" t="s">
        <v>10</v>
      </c>
      <c r="B28" s="10">
        <v>0.40625</v>
      </c>
      <c r="C28" s="68" t="str">
        <f>高学年32!$P$14</f>
        <v>FC麻生</v>
      </c>
      <c r="D28" s="72" t="s">
        <v>137</v>
      </c>
      <c r="E28" s="70" t="str">
        <f>高学年32!$P$16</f>
        <v>青柳EFC SS</v>
      </c>
      <c r="F28" s="71" t="str">
        <f>C27</f>
        <v>鹿島アントラーズFC</v>
      </c>
      <c r="G28" s="71" t="str">
        <f>E27</f>
        <v>鉢形SSS</v>
      </c>
      <c r="H28" s="13"/>
      <c r="I28" s="14"/>
    </row>
    <row r="29" spans="1:9" ht="24.95" customHeight="1" x14ac:dyDescent="0.15">
      <c r="A29" s="9" t="s">
        <v>11</v>
      </c>
      <c r="B29" s="10">
        <v>0.4375</v>
      </c>
      <c r="C29" s="68" t="str">
        <f>高学年32!P25</f>
        <v>津知SS</v>
      </c>
      <c r="D29" s="72" t="s">
        <v>137</v>
      </c>
      <c r="E29" s="70" t="str">
        <f>高学年32!P27</f>
        <v>波崎太田ＦＣ</v>
      </c>
      <c r="F29" s="71" t="str">
        <f>C30</f>
        <v>玉造FC</v>
      </c>
      <c r="G29" s="71" t="str">
        <f>E30</f>
        <v>土合ＦＣ</v>
      </c>
      <c r="H29" s="13"/>
      <c r="I29" s="14"/>
    </row>
    <row r="30" spans="1:9" ht="24.95" customHeight="1" x14ac:dyDescent="0.15">
      <c r="A30" s="9" t="s">
        <v>12</v>
      </c>
      <c r="B30" s="10">
        <v>0.46875</v>
      </c>
      <c r="C30" s="68" t="str">
        <f>高学年32!P33</f>
        <v>玉造FC</v>
      </c>
      <c r="D30" s="72" t="s">
        <v>137</v>
      </c>
      <c r="E30" s="70" t="str">
        <f>高学年32!P35</f>
        <v>土合ＦＣ</v>
      </c>
      <c r="F30" s="71" t="str">
        <f>C29</f>
        <v>津知SS</v>
      </c>
      <c r="G30" s="71" t="str">
        <f>E29</f>
        <v>波崎太田ＦＣ</v>
      </c>
      <c r="H30" s="13"/>
      <c r="I30" s="14"/>
    </row>
    <row r="31" spans="1:9" ht="24.95" customHeight="1" x14ac:dyDescent="0.15">
      <c r="A31" s="9" t="s">
        <v>13</v>
      </c>
      <c r="B31" s="10">
        <v>0.5</v>
      </c>
      <c r="C31" s="68" t="s">
        <v>127</v>
      </c>
      <c r="D31" s="72" t="s">
        <v>137</v>
      </c>
      <c r="E31" s="70" t="s">
        <v>149</v>
      </c>
      <c r="F31" s="71" t="str">
        <f>C33</f>
        <v>Ｃ③負</v>
      </c>
      <c r="G31" s="71" t="str">
        <f>E33</f>
        <v>Ｄ③負</v>
      </c>
      <c r="H31" s="13"/>
      <c r="I31" s="14"/>
    </row>
    <row r="32" spans="1:9" ht="24.95" customHeight="1" x14ac:dyDescent="0.15">
      <c r="A32" s="9" t="s">
        <v>14</v>
      </c>
      <c r="B32" s="10">
        <v>0.53125</v>
      </c>
      <c r="C32" s="68" t="s">
        <v>123</v>
      </c>
      <c r="D32" s="72" t="s">
        <v>137</v>
      </c>
      <c r="E32" s="70" t="s">
        <v>68</v>
      </c>
      <c r="F32" s="71" t="str">
        <f>C31</f>
        <v>Ｃ①負</v>
      </c>
      <c r="G32" s="71" t="str">
        <f>E31</f>
        <v>Ｄ①負</v>
      </c>
      <c r="H32" s="13"/>
      <c r="I32" s="14"/>
    </row>
    <row r="33" spans="1:9" s="15" customFormat="1" ht="24.95" customHeight="1" x14ac:dyDescent="0.15">
      <c r="A33" s="9" t="s">
        <v>18</v>
      </c>
      <c r="B33" s="10">
        <v>0.5625</v>
      </c>
      <c r="C33" s="68" t="s">
        <v>180</v>
      </c>
      <c r="D33" s="72" t="s">
        <v>137</v>
      </c>
      <c r="E33" s="70" t="s">
        <v>126</v>
      </c>
      <c r="F33" s="71" t="str">
        <f>C32</f>
        <v>Ｃ②負</v>
      </c>
      <c r="G33" s="71" t="str">
        <f>E32</f>
        <v>Ｄ②負</v>
      </c>
      <c r="H33" s="13"/>
      <c r="I33" s="14"/>
    </row>
    <row r="34" spans="1:9" s="15" customFormat="1" ht="24.95" customHeight="1" x14ac:dyDescent="0.15">
      <c r="A34" s="9" t="s">
        <v>19</v>
      </c>
      <c r="B34" s="10">
        <v>0.59375</v>
      </c>
      <c r="C34" s="68" t="s">
        <v>181</v>
      </c>
      <c r="D34" s="72" t="s">
        <v>137</v>
      </c>
      <c r="E34" s="70" t="s">
        <v>69</v>
      </c>
      <c r="F34" s="71" t="str">
        <f>C33</f>
        <v>Ｃ③負</v>
      </c>
      <c r="G34" s="71" t="str">
        <f>E33</f>
        <v>Ｄ③負</v>
      </c>
      <c r="H34" s="13"/>
      <c r="I34" s="14"/>
    </row>
    <row r="35" spans="1:9" ht="24.95" customHeight="1" x14ac:dyDescent="0.15"/>
    <row r="36" spans="1:9" ht="24.95" customHeight="1" x14ac:dyDescent="0.15">
      <c r="A36" s="159" t="s">
        <v>17</v>
      </c>
      <c r="B36" s="159"/>
      <c r="C36" s="159" t="s">
        <v>7</v>
      </c>
      <c r="D36" s="159"/>
      <c r="E36" s="159"/>
      <c r="F36" s="161" t="s">
        <v>8</v>
      </c>
      <c r="G36" s="162"/>
      <c r="H36" s="7"/>
      <c r="I36" s="8"/>
    </row>
    <row r="37" spans="1:9" s="15" customFormat="1" ht="24.95" customHeight="1" x14ac:dyDescent="0.15">
      <c r="A37" s="9" t="s">
        <v>9</v>
      </c>
      <c r="B37" s="10">
        <v>0.375</v>
      </c>
      <c r="C37" s="68" t="str">
        <f>高学年32!$P$10</f>
        <v>ＦＣ北浦</v>
      </c>
      <c r="D37" s="72" t="s">
        <v>137</v>
      </c>
      <c r="E37" s="70" t="str">
        <f>高学年32!$P$12</f>
        <v>FC波崎</v>
      </c>
      <c r="F37" s="71" t="str">
        <f>C38</f>
        <v>平井SSS</v>
      </c>
      <c r="G37" s="71" t="str">
        <f>E38</f>
        <v>大野SSS</v>
      </c>
      <c r="H37" s="13"/>
      <c r="I37" s="14"/>
    </row>
    <row r="38" spans="1:9" s="15" customFormat="1" ht="24.95" customHeight="1" x14ac:dyDescent="0.15">
      <c r="A38" s="9" t="s">
        <v>10</v>
      </c>
      <c r="B38" s="10">
        <v>0.40625</v>
      </c>
      <c r="C38" s="68" t="str">
        <f>高学年32!P18</f>
        <v>平井SSS</v>
      </c>
      <c r="D38" s="72" t="s">
        <v>137</v>
      </c>
      <c r="E38" s="70" t="str">
        <f>高学年32!P20</f>
        <v>大野SSS</v>
      </c>
      <c r="F38" s="71" t="str">
        <f>C37</f>
        <v>ＦＣ北浦</v>
      </c>
      <c r="G38" s="71" t="str">
        <f>E37</f>
        <v>FC波崎</v>
      </c>
      <c r="H38" s="13"/>
      <c r="I38" s="14"/>
    </row>
    <row r="39" spans="1:9" s="15" customFormat="1" ht="24.95" customHeight="1" x14ac:dyDescent="0.15">
      <c r="A39" s="9" t="s">
        <v>11</v>
      </c>
      <c r="B39" s="10">
        <v>0.4375</v>
      </c>
      <c r="C39" s="69" t="str">
        <f>高学年32!P29</f>
        <v>牛堀SSS</v>
      </c>
      <c r="D39" s="72" t="s">
        <v>137</v>
      </c>
      <c r="E39" s="69" t="str">
        <f>高学年32!P31</f>
        <v>FCドルフィン大洋S</v>
      </c>
      <c r="F39" s="71" t="str">
        <f>C40</f>
        <v>横瀬SSS</v>
      </c>
      <c r="G39" s="71" t="str">
        <f>E40</f>
        <v>土合１９８５</v>
      </c>
      <c r="H39" s="13"/>
      <c r="I39" s="14"/>
    </row>
    <row r="40" spans="1:9" s="15" customFormat="1" ht="24.95" customHeight="1" x14ac:dyDescent="0.15">
      <c r="A40" s="9" t="s">
        <v>12</v>
      </c>
      <c r="B40" s="10">
        <v>0.46875</v>
      </c>
      <c r="C40" s="68" t="str">
        <f>高学年32!P37</f>
        <v>横瀬SSS</v>
      </c>
      <c r="D40" s="72" t="s">
        <v>137</v>
      </c>
      <c r="E40" s="70" t="str">
        <f>高学年32!P39</f>
        <v>土合１９８５</v>
      </c>
      <c r="F40" s="71" t="str">
        <f>C39</f>
        <v>牛堀SSS</v>
      </c>
      <c r="G40" s="71" t="str">
        <f>E39</f>
        <v>FCドルフィン大洋S</v>
      </c>
      <c r="H40" s="13"/>
      <c r="I40" s="14"/>
    </row>
    <row r="41" spans="1:9" s="15" customFormat="1" ht="24.95" customHeight="1" x14ac:dyDescent="0.15">
      <c r="A41" s="9" t="s">
        <v>13</v>
      </c>
      <c r="B41" s="10">
        <v>0.5</v>
      </c>
      <c r="C41" s="68" t="s">
        <v>128</v>
      </c>
      <c r="D41" s="72" t="s">
        <v>137</v>
      </c>
      <c r="E41" s="70" t="s">
        <v>131</v>
      </c>
      <c r="F41" s="71" t="str">
        <f>C42</f>
        <v>Ｃ②勝</v>
      </c>
      <c r="G41" s="71" t="str">
        <f>E42</f>
        <v>Ｄ②勝</v>
      </c>
      <c r="H41" s="13"/>
      <c r="I41" s="14"/>
    </row>
    <row r="42" spans="1:9" s="15" customFormat="1" ht="24.95" customHeight="1" x14ac:dyDescent="0.15">
      <c r="A42" s="9" t="s">
        <v>14</v>
      </c>
      <c r="B42" s="10">
        <v>0.53125</v>
      </c>
      <c r="C42" s="68" t="s">
        <v>70</v>
      </c>
      <c r="D42" s="72" t="s">
        <v>137</v>
      </c>
      <c r="E42" s="70" t="s">
        <v>72</v>
      </c>
      <c r="F42" s="71" t="str">
        <f>C41</f>
        <v>Ｃ①勝</v>
      </c>
      <c r="G42" s="71" t="str">
        <f>E41</f>
        <v>Ｄ①勝</v>
      </c>
      <c r="H42" s="13"/>
      <c r="I42" s="14"/>
    </row>
    <row r="43" spans="1:9" s="15" customFormat="1" ht="24.95" customHeight="1" x14ac:dyDescent="0.15">
      <c r="A43" s="9" t="s">
        <v>18</v>
      </c>
      <c r="B43" s="10">
        <v>0.5625</v>
      </c>
      <c r="C43" s="68" t="s">
        <v>129</v>
      </c>
      <c r="D43" s="72" t="s">
        <v>137</v>
      </c>
      <c r="E43" s="70" t="s">
        <v>132</v>
      </c>
      <c r="F43" s="71" t="str">
        <f>C44</f>
        <v>Ｃ④勝</v>
      </c>
      <c r="G43" s="71" t="str">
        <f>E44</f>
        <v>Ｄ④勝</v>
      </c>
      <c r="H43" s="13"/>
      <c r="I43" s="14"/>
    </row>
    <row r="44" spans="1:9" s="15" customFormat="1" ht="24.95" customHeight="1" x14ac:dyDescent="0.15">
      <c r="A44" s="9" t="s">
        <v>19</v>
      </c>
      <c r="B44" s="10">
        <v>0.59375</v>
      </c>
      <c r="C44" s="68" t="s">
        <v>71</v>
      </c>
      <c r="D44" s="72" t="s">
        <v>137</v>
      </c>
      <c r="E44" s="70" t="s">
        <v>73</v>
      </c>
      <c r="F44" s="71" t="str">
        <f>C43</f>
        <v>Ｃ③勝</v>
      </c>
      <c r="G44" s="71" t="str">
        <f>E43</f>
        <v>Ｄ③勝</v>
      </c>
      <c r="H44" s="13"/>
      <c r="I44" s="14"/>
    </row>
    <row r="45" spans="1:9" ht="24.95" customHeight="1" x14ac:dyDescent="0.15"/>
    <row r="46" spans="1:9" s="15" customFormat="1" ht="24.95" customHeight="1" x14ac:dyDescent="0.15">
      <c r="A46" s="14"/>
      <c r="B46" s="18"/>
      <c r="C46" s="14"/>
      <c r="D46" s="14"/>
      <c r="E46" s="14"/>
      <c r="F46" s="14"/>
      <c r="G46" s="14"/>
      <c r="H46" s="14"/>
      <c r="I46" s="14"/>
    </row>
  </sheetData>
  <mergeCells count="13">
    <mergeCell ref="A36:B36"/>
    <mergeCell ref="C36:E36"/>
    <mergeCell ref="A26:B26"/>
    <mergeCell ref="A2:G2"/>
    <mergeCell ref="C26:E26"/>
    <mergeCell ref="F26:G26"/>
    <mergeCell ref="F36:G36"/>
    <mergeCell ref="C6:E6"/>
    <mergeCell ref="A16:B16"/>
    <mergeCell ref="C16:E16"/>
    <mergeCell ref="F6:G6"/>
    <mergeCell ref="A6:B6"/>
    <mergeCell ref="F16:G16"/>
  </mergeCells>
  <phoneticPr fontId="2"/>
  <pageMargins left="0.78740157480314965" right="0.19685039370078741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A1:J42"/>
  <sheetViews>
    <sheetView workbookViewId="0">
      <selection sqref="A1:F1"/>
    </sheetView>
  </sheetViews>
  <sheetFormatPr defaultRowHeight="13.5" x14ac:dyDescent="0.15"/>
  <cols>
    <col min="1" max="2" width="3.75" customWidth="1"/>
    <col min="3" max="3" width="19.375" style="62" customWidth="1"/>
    <col min="4" max="4" width="18.625" style="62" customWidth="1"/>
    <col min="5" max="6" width="18.625" style="63" customWidth="1"/>
    <col min="7" max="7" width="0.75" customWidth="1"/>
  </cols>
  <sheetData>
    <row r="1" spans="1:10" ht="27.75" customHeight="1" x14ac:dyDescent="0.15">
      <c r="A1" s="141" t="s">
        <v>184</v>
      </c>
      <c r="B1" s="141"/>
      <c r="C1" s="141"/>
      <c r="D1" s="141"/>
      <c r="E1" s="141"/>
      <c r="F1" s="141"/>
    </row>
    <row r="2" spans="1:10" ht="28.5" customHeight="1" x14ac:dyDescent="0.15">
      <c r="A2" s="142" t="s">
        <v>279</v>
      </c>
      <c r="B2" s="142"/>
      <c r="C2" s="142"/>
      <c r="D2" s="142"/>
      <c r="E2" s="142"/>
      <c r="F2" s="142"/>
    </row>
    <row r="3" spans="1:10" ht="23.25" customHeight="1" x14ac:dyDescent="0.15">
      <c r="A3" s="28" t="s">
        <v>215</v>
      </c>
      <c r="B3" s="85" t="s">
        <v>216</v>
      </c>
      <c r="C3" s="29" t="s">
        <v>185</v>
      </c>
      <c r="D3" s="30"/>
      <c r="E3" s="31"/>
      <c r="F3" s="32"/>
    </row>
    <row r="4" spans="1:10" ht="20.100000000000001" customHeight="1" x14ac:dyDescent="0.15">
      <c r="A4" s="33">
        <v>1</v>
      </c>
      <c r="B4" s="86"/>
      <c r="C4" s="34" t="s">
        <v>186</v>
      </c>
      <c r="D4" s="33" t="s">
        <v>217</v>
      </c>
      <c r="E4" s="35"/>
      <c r="F4" s="36"/>
      <c r="G4" s="37"/>
      <c r="H4" s="37"/>
      <c r="I4" s="37"/>
      <c r="J4" s="37"/>
    </row>
    <row r="5" spans="1:10" ht="20.100000000000001" customHeight="1" x14ac:dyDescent="0.15">
      <c r="A5" s="38">
        <f t="shared" ref="A5:A35" si="0">A4+1</f>
        <v>2</v>
      </c>
      <c r="B5" s="87"/>
      <c r="C5" s="39" t="s">
        <v>187</v>
      </c>
      <c r="D5" s="88" t="s">
        <v>218</v>
      </c>
      <c r="E5" s="40"/>
      <c r="F5" s="41"/>
      <c r="G5" s="37"/>
      <c r="H5" s="37"/>
      <c r="I5" s="37"/>
      <c r="J5" s="37"/>
    </row>
    <row r="6" spans="1:10" ht="20.100000000000001" customHeight="1" x14ac:dyDescent="0.15">
      <c r="A6" s="38">
        <f t="shared" si="0"/>
        <v>3</v>
      </c>
      <c r="B6" s="87"/>
      <c r="C6" s="39" t="s">
        <v>188</v>
      </c>
      <c r="D6" s="88" t="s">
        <v>218</v>
      </c>
      <c r="E6" s="40"/>
      <c r="F6" s="41"/>
      <c r="G6" s="42"/>
      <c r="H6" s="42"/>
      <c r="I6" s="42"/>
      <c r="J6" s="42"/>
    </row>
    <row r="7" spans="1:10" ht="20.100000000000001" customHeight="1" x14ac:dyDescent="0.15">
      <c r="A7" s="38">
        <f t="shared" si="0"/>
        <v>4</v>
      </c>
      <c r="B7" s="87"/>
      <c r="C7" s="54" t="s">
        <v>189</v>
      </c>
      <c r="D7" s="88" t="s">
        <v>218</v>
      </c>
      <c r="E7" s="40"/>
      <c r="F7" s="40"/>
      <c r="G7" s="44"/>
      <c r="H7" s="44"/>
      <c r="I7" s="44"/>
      <c r="J7" s="44"/>
    </row>
    <row r="8" spans="1:10" ht="20.100000000000001" customHeight="1" x14ac:dyDescent="0.15">
      <c r="A8" s="38">
        <f t="shared" si="0"/>
        <v>5</v>
      </c>
      <c r="B8" s="87"/>
      <c r="C8" s="54" t="s">
        <v>190</v>
      </c>
      <c r="D8" s="88" t="s">
        <v>218</v>
      </c>
      <c r="E8" s="40"/>
      <c r="F8" s="41"/>
      <c r="G8" s="44"/>
      <c r="H8" s="44"/>
      <c r="I8" s="44"/>
      <c r="J8" s="44"/>
    </row>
    <row r="9" spans="1:10" ht="20.100000000000001" customHeight="1" x14ac:dyDescent="0.15">
      <c r="A9" s="38">
        <f t="shared" si="0"/>
        <v>6</v>
      </c>
      <c r="B9" s="87"/>
      <c r="C9" s="54" t="s">
        <v>191</v>
      </c>
      <c r="D9" s="88" t="s">
        <v>218</v>
      </c>
      <c r="E9" s="40"/>
      <c r="F9" s="41"/>
      <c r="G9" s="44"/>
      <c r="H9" s="44"/>
      <c r="I9" s="44"/>
      <c r="J9" s="44"/>
    </row>
    <row r="10" spans="1:10" ht="20.100000000000001" customHeight="1" x14ac:dyDescent="0.15">
      <c r="A10" s="38">
        <f t="shared" si="0"/>
        <v>7</v>
      </c>
      <c r="B10" s="87"/>
      <c r="C10" s="43" t="s">
        <v>192</v>
      </c>
      <c r="D10" s="88" t="s">
        <v>218</v>
      </c>
      <c r="E10" s="40"/>
      <c r="F10" s="41"/>
      <c r="G10" s="44"/>
      <c r="H10" s="44"/>
      <c r="I10" s="44"/>
      <c r="J10" s="44"/>
    </row>
    <row r="11" spans="1:10" ht="20.100000000000001" customHeight="1" x14ac:dyDescent="0.15">
      <c r="A11" s="38">
        <f t="shared" si="0"/>
        <v>8</v>
      </c>
      <c r="B11" s="87"/>
      <c r="C11" s="43" t="s">
        <v>193</v>
      </c>
      <c r="D11" s="88" t="s">
        <v>218</v>
      </c>
      <c r="E11" s="40"/>
      <c r="F11" s="41"/>
      <c r="G11" s="44"/>
      <c r="H11" s="44"/>
      <c r="I11" s="44"/>
      <c r="J11" s="44"/>
    </row>
    <row r="12" spans="1:10" ht="20.100000000000001" customHeight="1" x14ac:dyDescent="0.15">
      <c r="A12" s="38">
        <f t="shared" si="0"/>
        <v>9</v>
      </c>
      <c r="B12" s="89"/>
      <c r="C12" s="90" t="s">
        <v>194</v>
      </c>
      <c r="D12" s="88" t="s">
        <v>218</v>
      </c>
      <c r="E12" s="45"/>
      <c r="F12" s="46"/>
      <c r="G12" s="44"/>
      <c r="H12" s="44"/>
      <c r="I12" s="44"/>
      <c r="J12" s="44"/>
    </row>
    <row r="13" spans="1:10" ht="20.100000000000001" customHeight="1" x14ac:dyDescent="0.15">
      <c r="A13" s="65">
        <f t="shared" si="0"/>
        <v>10</v>
      </c>
      <c r="B13" s="89"/>
      <c r="C13" s="64" t="s">
        <v>195</v>
      </c>
      <c r="D13" s="91" t="s">
        <v>218</v>
      </c>
      <c r="E13" s="49"/>
      <c r="F13" s="49"/>
      <c r="G13" s="44"/>
      <c r="H13" s="44"/>
      <c r="I13" s="44"/>
      <c r="J13" s="44"/>
    </row>
    <row r="14" spans="1:10" ht="20.100000000000001" customHeight="1" x14ac:dyDescent="0.15">
      <c r="A14" s="33">
        <f t="shared" si="0"/>
        <v>11</v>
      </c>
      <c r="B14" s="86"/>
      <c r="C14" s="43" t="s">
        <v>196</v>
      </c>
      <c r="D14" s="33" t="s">
        <v>219</v>
      </c>
      <c r="E14" s="50"/>
      <c r="F14" s="51"/>
      <c r="G14" s="44"/>
      <c r="H14" s="44"/>
      <c r="I14" s="44"/>
      <c r="J14" s="44"/>
    </row>
    <row r="15" spans="1:10" ht="20.100000000000001" customHeight="1" x14ac:dyDescent="0.15">
      <c r="A15" s="38">
        <f t="shared" si="0"/>
        <v>12</v>
      </c>
      <c r="B15" s="92"/>
      <c r="C15" s="93" t="s">
        <v>197</v>
      </c>
      <c r="D15" s="88" t="s">
        <v>220</v>
      </c>
      <c r="E15" s="40"/>
      <c r="F15" s="41"/>
      <c r="G15" s="44"/>
      <c r="H15" s="44"/>
      <c r="I15" s="44"/>
      <c r="J15" s="44"/>
    </row>
    <row r="16" spans="1:10" ht="20.100000000000001" customHeight="1" x14ac:dyDescent="0.15">
      <c r="A16" s="38">
        <f t="shared" si="0"/>
        <v>13</v>
      </c>
      <c r="B16" s="87"/>
      <c r="C16" s="43" t="s">
        <v>198</v>
      </c>
      <c r="D16" s="88" t="s">
        <v>220</v>
      </c>
      <c r="E16" s="40"/>
      <c r="F16" s="41"/>
      <c r="G16" s="44"/>
      <c r="H16" s="44"/>
      <c r="I16" s="44"/>
      <c r="J16" s="44"/>
    </row>
    <row r="17" spans="1:10" ht="20.100000000000001" customHeight="1" x14ac:dyDescent="0.15">
      <c r="A17" s="38">
        <f t="shared" si="0"/>
        <v>14</v>
      </c>
      <c r="B17" s="87"/>
      <c r="C17" s="43" t="s">
        <v>199</v>
      </c>
      <c r="D17" s="88" t="s">
        <v>220</v>
      </c>
      <c r="E17" s="40"/>
      <c r="F17" s="41"/>
      <c r="G17" s="44"/>
      <c r="H17" s="44"/>
      <c r="I17" s="44"/>
      <c r="J17" s="44"/>
    </row>
    <row r="18" spans="1:10" ht="20.100000000000001" customHeight="1" x14ac:dyDescent="0.15">
      <c r="A18" s="38">
        <f t="shared" si="0"/>
        <v>15</v>
      </c>
      <c r="B18" s="87"/>
      <c r="C18" s="43" t="s">
        <v>200</v>
      </c>
      <c r="D18" s="88" t="s">
        <v>220</v>
      </c>
      <c r="E18" s="40"/>
      <c r="F18" s="41"/>
      <c r="G18" s="44"/>
      <c r="H18" s="44"/>
      <c r="I18" s="44"/>
      <c r="J18" s="44"/>
    </row>
    <row r="19" spans="1:10" ht="20.100000000000001" customHeight="1" x14ac:dyDescent="0.15">
      <c r="A19" s="38">
        <f t="shared" si="0"/>
        <v>16</v>
      </c>
      <c r="B19" s="87"/>
      <c r="C19" s="43" t="s">
        <v>201</v>
      </c>
      <c r="D19" s="88" t="s">
        <v>220</v>
      </c>
      <c r="E19" s="40"/>
      <c r="F19" s="40"/>
      <c r="G19" s="44"/>
      <c r="H19" s="44"/>
      <c r="I19" s="44"/>
      <c r="J19" s="44"/>
    </row>
    <row r="20" spans="1:10" ht="20.100000000000001" customHeight="1" x14ac:dyDescent="0.15">
      <c r="A20" s="38">
        <f t="shared" si="0"/>
        <v>17</v>
      </c>
      <c r="B20" s="87"/>
      <c r="C20" s="43" t="s">
        <v>202</v>
      </c>
      <c r="D20" s="88" t="s">
        <v>220</v>
      </c>
      <c r="E20" s="40"/>
      <c r="F20" s="41"/>
      <c r="G20" s="44"/>
      <c r="H20" s="44"/>
      <c r="I20" s="44"/>
      <c r="J20" s="44"/>
    </row>
    <row r="21" spans="1:10" ht="20.100000000000001" customHeight="1" x14ac:dyDescent="0.15">
      <c r="A21" s="38">
        <f t="shared" si="0"/>
        <v>18</v>
      </c>
      <c r="B21" s="87"/>
      <c r="C21" s="54" t="s">
        <v>203</v>
      </c>
      <c r="D21" s="88" t="s">
        <v>220</v>
      </c>
      <c r="E21" s="40"/>
      <c r="F21" s="40"/>
      <c r="G21" s="44"/>
      <c r="H21" s="44"/>
      <c r="I21" s="44"/>
      <c r="J21" s="44"/>
    </row>
    <row r="22" spans="1:10" ht="20.100000000000001" customHeight="1" x14ac:dyDescent="0.15">
      <c r="A22" s="38">
        <f t="shared" si="0"/>
        <v>19</v>
      </c>
      <c r="B22" s="87"/>
      <c r="C22" s="43" t="s">
        <v>204</v>
      </c>
      <c r="D22" s="88" t="s">
        <v>220</v>
      </c>
      <c r="E22" s="40"/>
      <c r="F22" s="40"/>
      <c r="G22" s="44"/>
      <c r="H22" s="44"/>
      <c r="I22" s="44"/>
      <c r="J22" s="44"/>
    </row>
    <row r="23" spans="1:10" ht="20.100000000000001" customHeight="1" x14ac:dyDescent="0.15">
      <c r="A23" s="38">
        <f t="shared" si="0"/>
        <v>20</v>
      </c>
      <c r="B23" s="94"/>
      <c r="C23" s="64" t="s">
        <v>221</v>
      </c>
      <c r="D23" s="95" t="s">
        <v>220</v>
      </c>
      <c r="E23" s="49"/>
      <c r="F23" s="53"/>
      <c r="G23" s="44"/>
      <c r="H23" s="44"/>
      <c r="I23" s="44"/>
      <c r="J23" s="44"/>
    </row>
    <row r="24" spans="1:10" ht="20.100000000000001" customHeight="1" x14ac:dyDescent="0.15">
      <c r="A24" s="66">
        <f t="shared" si="0"/>
        <v>21</v>
      </c>
      <c r="B24" s="86"/>
      <c r="C24" s="52" t="s">
        <v>205</v>
      </c>
      <c r="D24" s="66" t="s">
        <v>222</v>
      </c>
      <c r="E24" s="50"/>
      <c r="F24" s="51"/>
      <c r="G24" s="44"/>
      <c r="H24" s="44"/>
      <c r="I24" s="44"/>
      <c r="J24" s="44"/>
    </row>
    <row r="25" spans="1:10" ht="20.100000000000001" customHeight="1" x14ac:dyDescent="0.15">
      <c r="A25" s="38">
        <f t="shared" si="0"/>
        <v>22</v>
      </c>
      <c r="B25" s="87"/>
      <c r="C25" s="43" t="s">
        <v>206</v>
      </c>
      <c r="D25" s="38" t="s">
        <v>222</v>
      </c>
      <c r="E25" s="40"/>
      <c r="F25" s="41"/>
      <c r="G25" s="44"/>
      <c r="H25" s="44"/>
      <c r="I25" s="44"/>
      <c r="J25" s="44"/>
    </row>
    <row r="26" spans="1:10" ht="20.100000000000001" customHeight="1" x14ac:dyDescent="0.15">
      <c r="A26" s="38">
        <f t="shared" si="0"/>
        <v>23</v>
      </c>
      <c r="B26" s="87"/>
      <c r="C26" s="54" t="s">
        <v>207</v>
      </c>
      <c r="D26" s="38" t="s">
        <v>222</v>
      </c>
      <c r="E26" s="40"/>
      <c r="F26" s="41"/>
    </row>
    <row r="27" spans="1:10" ht="20.100000000000001" customHeight="1" x14ac:dyDescent="0.15">
      <c r="A27" s="38">
        <f t="shared" si="0"/>
        <v>24</v>
      </c>
      <c r="B27" s="87"/>
      <c r="C27" s="54" t="s">
        <v>208</v>
      </c>
      <c r="D27" s="38" t="s">
        <v>222</v>
      </c>
      <c r="E27" s="40"/>
      <c r="F27" s="41"/>
    </row>
    <row r="28" spans="1:10" ht="20.100000000000001" customHeight="1" x14ac:dyDescent="0.15">
      <c r="A28" s="65">
        <f t="shared" si="0"/>
        <v>25</v>
      </c>
      <c r="B28" s="94"/>
      <c r="C28" s="48" t="s">
        <v>209</v>
      </c>
      <c r="D28" s="65" t="s">
        <v>222</v>
      </c>
      <c r="E28" s="49"/>
      <c r="F28" s="53"/>
    </row>
    <row r="29" spans="1:10" ht="20.100000000000001" customHeight="1" x14ac:dyDescent="0.15">
      <c r="A29" s="33">
        <f t="shared" si="0"/>
        <v>26</v>
      </c>
      <c r="B29" s="92"/>
      <c r="C29" s="52" t="s">
        <v>210</v>
      </c>
      <c r="D29" s="33" t="s">
        <v>223</v>
      </c>
      <c r="E29" s="50"/>
      <c r="F29" s="51"/>
    </row>
    <row r="30" spans="1:10" ht="20.100000000000001" customHeight="1" x14ac:dyDescent="0.15">
      <c r="A30" s="38">
        <f t="shared" si="0"/>
        <v>27</v>
      </c>
      <c r="B30" s="87"/>
      <c r="C30" s="54" t="s">
        <v>224</v>
      </c>
      <c r="D30" s="65" t="s">
        <v>223</v>
      </c>
      <c r="E30" s="40"/>
      <c r="F30" s="40"/>
    </row>
    <row r="31" spans="1:10" ht="20.100000000000001" customHeight="1" x14ac:dyDescent="0.15">
      <c r="A31" s="38">
        <f t="shared" si="0"/>
        <v>28</v>
      </c>
      <c r="B31" s="87"/>
      <c r="C31" s="43" t="s">
        <v>211</v>
      </c>
      <c r="D31" s="38" t="s">
        <v>225</v>
      </c>
      <c r="E31" s="40"/>
      <c r="F31" s="41"/>
    </row>
    <row r="32" spans="1:10" ht="20.100000000000001" customHeight="1" x14ac:dyDescent="0.15">
      <c r="A32" s="38">
        <f t="shared" si="0"/>
        <v>29</v>
      </c>
      <c r="B32" s="87"/>
      <c r="C32" s="43" t="s">
        <v>212</v>
      </c>
      <c r="D32" s="38" t="s">
        <v>225</v>
      </c>
      <c r="E32" s="40"/>
      <c r="F32" s="41"/>
    </row>
    <row r="33" spans="1:10" ht="20.100000000000001" customHeight="1" x14ac:dyDescent="0.15">
      <c r="A33" s="38">
        <f t="shared" si="0"/>
        <v>30</v>
      </c>
      <c r="B33" s="87"/>
      <c r="C33" s="43" t="s">
        <v>213</v>
      </c>
      <c r="D33" s="65" t="s">
        <v>225</v>
      </c>
      <c r="E33" s="40"/>
      <c r="F33" s="41"/>
    </row>
    <row r="34" spans="1:10" ht="20.100000000000001" customHeight="1" x14ac:dyDescent="0.15">
      <c r="A34" s="38">
        <f t="shared" si="0"/>
        <v>31</v>
      </c>
      <c r="B34" s="87"/>
      <c r="C34" s="54" t="s">
        <v>214</v>
      </c>
      <c r="D34" s="65" t="s">
        <v>223</v>
      </c>
      <c r="E34" s="40"/>
      <c r="F34" s="41"/>
    </row>
    <row r="35" spans="1:10" ht="20.100000000000001" customHeight="1" x14ac:dyDescent="0.15">
      <c r="A35" s="47">
        <f t="shared" si="0"/>
        <v>32</v>
      </c>
      <c r="B35" s="94"/>
      <c r="C35" s="64" t="s">
        <v>280</v>
      </c>
      <c r="D35" s="47" t="s">
        <v>281</v>
      </c>
      <c r="E35" s="41"/>
      <c r="F35" s="41"/>
      <c r="J35" s="55"/>
    </row>
    <row r="36" spans="1:10" ht="20.100000000000001" customHeight="1" x14ac:dyDescent="0.15">
      <c r="A36" s="38">
        <f t="shared" ref="A36:A39" si="1">A35+1</f>
        <v>33</v>
      </c>
      <c r="B36" s="38"/>
      <c r="C36" s="43"/>
      <c r="D36" s="56"/>
      <c r="E36" s="41"/>
      <c r="F36" s="41"/>
    </row>
    <row r="37" spans="1:10" ht="20.100000000000001" customHeight="1" x14ac:dyDescent="0.15">
      <c r="A37" s="38">
        <f t="shared" si="1"/>
        <v>34</v>
      </c>
      <c r="B37" s="38"/>
      <c r="C37" s="57"/>
      <c r="D37" s="56"/>
      <c r="E37" s="41"/>
      <c r="F37" s="41"/>
    </row>
    <row r="38" spans="1:10" ht="20.100000000000001" customHeight="1" x14ac:dyDescent="0.15">
      <c r="A38" s="38">
        <f t="shared" si="1"/>
        <v>35</v>
      </c>
      <c r="B38" s="38"/>
      <c r="C38" s="57"/>
      <c r="D38" s="56"/>
      <c r="E38" s="41"/>
      <c r="F38" s="41"/>
    </row>
    <row r="39" spans="1:10" ht="20.100000000000001" customHeight="1" x14ac:dyDescent="0.15">
      <c r="A39" s="38">
        <f t="shared" si="1"/>
        <v>36</v>
      </c>
      <c r="B39" s="47"/>
      <c r="C39" s="58"/>
      <c r="D39" s="59"/>
      <c r="E39" s="53"/>
      <c r="F39" s="53"/>
    </row>
    <row r="40" spans="1:10" s="20" customFormat="1" ht="3.75" customHeight="1" x14ac:dyDescent="0.15">
      <c r="C40" s="60"/>
      <c r="D40" s="60"/>
      <c r="E40" s="61"/>
      <c r="F40" s="61"/>
    </row>
    <row r="42" spans="1:10" x14ac:dyDescent="0.15">
      <c r="D42" s="63">
        <f>COUNTA(D4:D35)</f>
        <v>32</v>
      </c>
      <c r="E42" s="63">
        <f>COUNTA(E4:E35)</f>
        <v>0</v>
      </c>
    </row>
  </sheetData>
  <mergeCells count="2">
    <mergeCell ref="A1:F1"/>
    <mergeCell ref="A2:F2"/>
  </mergeCells>
  <phoneticPr fontId="2"/>
  <printOptions horizontalCentered="1"/>
  <pageMargins left="0.78740157480314965" right="0.39370078740157483" top="0.59055118110236227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T41"/>
  <sheetViews>
    <sheetView workbookViewId="0"/>
  </sheetViews>
  <sheetFormatPr defaultRowHeight="13.5" x14ac:dyDescent="0.15"/>
  <cols>
    <col min="1" max="1" width="4.625" style="67" customWidth="1"/>
    <col min="2" max="2" width="4.625" customWidth="1"/>
    <col min="6" max="7" width="5.625" customWidth="1"/>
    <col min="8" max="8" width="10.625" customWidth="1"/>
    <col min="9" max="12" width="5.625" customWidth="1"/>
    <col min="13" max="13" width="10.625" customWidth="1"/>
    <col min="14" max="15" width="5.625" customWidth="1"/>
    <col min="19" max="19" width="5" customWidth="1"/>
    <col min="20" max="20" width="4.625" style="67" customWidth="1"/>
  </cols>
  <sheetData>
    <row r="1" spans="1:20" ht="28.5" x14ac:dyDescent="0.3">
      <c r="D1" s="158" t="s">
        <v>283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20" x14ac:dyDescent="0.15">
      <c r="D2" s="147" t="s">
        <v>3</v>
      </c>
      <c r="E2" s="147"/>
      <c r="F2" s="147"/>
      <c r="G2" s="147"/>
      <c r="I2" s="147" t="s">
        <v>2</v>
      </c>
      <c r="J2" s="147"/>
      <c r="K2" s="147"/>
      <c r="L2" s="147"/>
      <c r="N2" s="147" t="s">
        <v>3</v>
      </c>
      <c r="O2" s="147"/>
      <c r="P2" s="147"/>
      <c r="Q2" s="147"/>
    </row>
    <row r="3" spans="1:20" ht="17.25" x14ac:dyDescent="0.2">
      <c r="D3" s="156" t="s">
        <v>284</v>
      </c>
      <c r="E3" s="156"/>
      <c r="F3" s="156"/>
      <c r="G3" s="156"/>
      <c r="I3" s="156" t="str">
        <f>高学年32!I3</f>
        <v>平成２８年　２月１３日</v>
      </c>
      <c r="J3" s="156"/>
      <c r="K3" s="156"/>
      <c r="L3" s="156"/>
      <c r="N3" s="156" t="str">
        <f>D3</f>
        <v>平成２８年　１月　３０日　</v>
      </c>
      <c r="O3" s="156"/>
      <c r="P3" s="156"/>
      <c r="Q3" s="156"/>
    </row>
    <row r="4" spans="1:20" x14ac:dyDescent="0.15">
      <c r="D4" s="147" t="s">
        <v>4</v>
      </c>
      <c r="E4" s="147"/>
      <c r="F4" s="147"/>
      <c r="G4" s="147"/>
      <c r="I4" s="147" t="s">
        <v>20</v>
      </c>
      <c r="J4" s="147"/>
      <c r="K4" s="147"/>
      <c r="L4" s="147"/>
      <c r="N4" s="147" t="s">
        <v>4</v>
      </c>
      <c r="O4" s="147"/>
      <c r="P4" s="147"/>
      <c r="Q4" s="147"/>
    </row>
    <row r="6" spans="1:20" ht="13.5" customHeight="1" x14ac:dyDescent="0.15">
      <c r="A6" s="163">
        <v>1</v>
      </c>
      <c r="D6" s="164">
        <f>IF('各チーム(低)32'!$B$4="",低学年32!A6,VLOOKUP(A6,'各チーム(低)32'!$B$4:$C$35,2,FALSE))</f>
        <v>1</v>
      </c>
      <c r="E6" s="165"/>
      <c r="P6" s="164">
        <f>IF('各チーム(低)32'!$B$4="",低学年32!T6,VLOOKUP(T6,'各チーム(低)32'!$B$4:$C$35,2,FALSE))</f>
        <v>17</v>
      </c>
      <c r="Q6" s="165"/>
      <c r="T6" s="163">
        <v>17</v>
      </c>
    </row>
    <row r="7" spans="1:20" ht="13.5" customHeight="1" x14ac:dyDescent="0.15">
      <c r="A7" s="163"/>
      <c r="D7" s="166"/>
      <c r="E7" s="167"/>
      <c r="F7" s="145" t="s">
        <v>0</v>
      </c>
      <c r="O7" s="153" t="s">
        <v>139</v>
      </c>
      <c r="P7" s="166"/>
      <c r="Q7" s="167"/>
      <c r="T7" s="163"/>
    </row>
    <row r="8" spans="1:20" ht="13.5" customHeight="1" x14ac:dyDescent="0.15">
      <c r="A8" s="163">
        <v>2</v>
      </c>
      <c r="D8" s="164">
        <f>IF('各チーム(低)32'!$B$4="",低学年32!A8,VLOOKUP(A8,'各チーム(低)32'!$B$4:$C$35,2,FALSE))</f>
        <v>2</v>
      </c>
      <c r="E8" s="165"/>
      <c r="F8" s="145"/>
      <c r="O8" s="153"/>
      <c r="P8" s="164">
        <f>IF('各チーム(低)32'!$B$4="",低学年32!T8,VLOOKUP(T8,'各チーム(低)32'!$B$4:$C$35,2,FALSE))</f>
        <v>18</v>
      </c>
      <c r="Q8" s="165"/>
      <c r="T8" s="163">
        <v>18</v>
      </c>
    </row>
    <row r="9" spans="1:20" ht="13.5" customHeight="1" x14ac:dyDescent="0.15">
      <c r="A9" s="163"/>
      <c r="C9" s="148" t="s">
        <v>25</v>
      </c>
      <c r="D9" s="166"/>
      <c r="E9" s="167"/>
      <c r="G9" s="145" t="s">
        <v>24</v>
      </c>
      <c r="H9" s="19" t="s">
        <v>41</v>
      </c>
      <c r="M9" t="s">
        <v>148</v>
      </c>
      <c r="N9" s="154" t="s">
        <v>141</v>
      </c>
      <c r="P9" s="166"/>
      <c r="Q9" s="167"/>
      <c r="R9" s="144" t="s">
        <v>142</v>
      </c>
      <c r="T9" s="163"/>
    </row>
    <row r="10" spans="1:20" ht="13.5" customHeight="1" x14ac:dyDescent="0.15">
      <c r="A10" s="163">
        <v>3</v>
      </c>
      <c r="C10" s="148"/>
      <c r="D10" s="164">
        <f>IF('各チーム(低)32'!$B$4="",低学年32!A10,VLOOKUP(A10,'各チーム(低)32'!$B$4:$C$35,2,FALSE))</f>
        <v>3</v>
      </c>
      <c r="E10" s="165"/>
      <c r="G10" s="145"/>
      <c r="N10" s="154"/>
      <c r="P10" s="164">
        <f>IF('各チーム(低)32'!$B$4="",低学年32!T10,VLOOKUP(T10,'各チーム(低)32'!$B$4:$C$35,2,FALSE))</f>
        <v>19</v>
      </c>
      <c r="Q10" s="165"/>
      <c r="R10" s="144"/>
      <c r="T10" s="163">
        <v>19</v>
      </c>
    </row>
    <row r="11" spans="1:20" ht="13.5" customHeight="1" x14ac:dyDescent="0.15">
      <c r="A11" s="163"/>
      <c r="D11" s="166"/>
      <c r="E11" s="167"/>
      <c r="F11" s="145" t="s">
        <v>21</v>
      </c>
      <c r="O11" s="153" t="s">
        <v>140</v>
      </c>
      <c r="P11" s="166"/>
      <c r="Q11" s="167"/>
      <c r="T11" s="163"/>
    </row>
    <row r="12" spans="1:20" ht="13.5" customHeight="1" x14ac:dyDescent="0.15">
      <c r="A12" s="163">
        <v>4</v>
      </c>
      <c r="D12" s="164">
        <f>IF('各チーム(低)32'!$B$4="",低学年32!A12,VLOOKUP(A12,'各チーム(低)32'!$B$4:$C$35,2,FALSE))</f>
        <v>4</v>
      </c>
      <c r="E12" s="165"/>
      <c r="F12" s="145"/>
      <c r="H12" s="146" t="s">
        <v>49</v>
      </c>
      <c r="M12" s="146" t="s">
        <v>35</v>
      </c>
      <c r="O12" s="153"/>
      <c r="P12" s="164">
        <f>IF('各チーム(低)32'!$B$4="",低学年32!T12,VLOOKUP(T12,'各チーム(低)32'!$B$4:$C$35,2,FALSE))</f>
        <v>20</v>
      </c>
      <c r="Q12" s="165"/>
      <c r="T12" s="163">
        <v>20</v>
      </c>
    </row>
    <row r="13" spans="1:20" ht="13.5" customHeight="1" x14ac:dyDescent="0.15">
      <c r="A13" s="163"/>
      <c r="D13" s="166"/>
      <c r="E13" s="167"/>
      <c r="H13" s="146"/>
      <c r="M13" s="146"/>
      <c r="O13" s="16"/>
      <c r="P13" s="166"/>
      <c r="Q13" s="167"/>
      <c r="T13" s="163"/>
    </row>
    <row r="14" spans="1:20" ht="13.5" customHeight="1" x14ac:dyDescent="0.15">
      <c r="A14" s="163">
        <v>5</v>
      </c>
      <c r="D14" s="164">
        <f>IF('各チーム(低)32'!$B$4="",低学年32!A14,VLOOKUP(A14,'各チーム(低)32'!$B$4:$C$35,2,FALSE))</f>
        <v>5</v>
      </c>
      <c r="E14" s="165"/>
      <c r="H14" s="146"/>
      <c r="P14" s="164">
        <f>IF('各チーム(低)32'!$B$4="",低学年32!T14,VLOOKUP(T14,'各チーム(低)32'!$B$4:$C$35,2,FALSE))</f>
        <v>21</v>
      </c>
      <c r="Q14" s="165"/>
      <c r="T14" s="163">
        <v>21</v>
      </c>
    </row>
    <row r="15" spans="1:20" ht="13.5" customHeight="1" x14ac:dyDescent="0.15">
      <c r="A15" s="163"/>
      <c r="D15" s="166"/>
      <c r="E15" s="167"/>
      <c r="F15" s="145" t="s">
        <v>22</v>
      </c>
      <c r="H15" s="146"/>
      <c r="O15" s="153" t="s">
        <v>35</v>
      </c>
      <c r="P15" s="166"/>
      <c r="Q15" s="167"/>
      <c r="T15" s="163"/>
    </row>
    <row r="16" spans="1:20" ht="13.5" customHeight="1" x14ac:dyDescent="0.15">
      <c r="A16" s="163">
        <v>6</v>
      </c>
      <c r="D16" s="164">
        <f>IF('各チーム(低)32'!$B$4="",低学年32!A16,VLOOKUP(A16,'各チーム(低)32'!$B$4:$C$35,2,FALSE))</f>
        <v>6</v>
      </c>
      <c r="E16" s="165"/>
      <c r="F16" s="145"/>
      <c r="M16" t="s">
        <v>46</v>
      </c>
      <c r="O16" s="153"/>
      <c r="P16" s="164">
        <f>IF('各チーム(低)32'!$B$4="",低学年32!T16,VLOOKUP(T16,'各チーム(低)32'!$B$4:$C$35,2,FALSE))</f>
        <v>22</v>
      </c>
      <c r="Q16" s="165"/>
      <c r="T16" s="163">
        <v>22</v>
      </c>
    </row>
    <row r="17" spans="1:20" ht="13.5" customHeight="1" x14ac:dyDescent="0.15">
      <c r="A17" s="163"/>
      <c r="C17" s="148" t="s">
        <v>26</v>
      </c>
      <c r="D17" s="166"/>
      <c r="E17" s="167"/>
      <c r="G17" s="145" t="s">
        <v>1</v>
      </c>
      <c r="H17" s="19" t="s">
        <v>42</v>
      </c>
      <c r="N17" s="154" t="s">
        <v>133</v>
      </c>
      <c r="P17" s="166"/>
      <c r="Q17" s="167"/>
      <c r="R17" s="144" t="s">
        <v>39</v>
      </c>
      <c r="T17" s="163"/>
    </row>
    <row r="18" spans="1:20" ht="13.5" customHeight="1" x14ac:dyDescent="0.15">
      <c r="A18" s="163">
        <v>7</v>
      </c>
      <c r="C18" s="148"/>
      <c r="D18" s="164">
        <f>IF('各チーム(低)32'!$B$4="",低学年32!A18,VLOOKUP(A18,'各チーム(低)32'!$B$4:$C$35,2,FALSE))</f>
        <v>7</v>
      </c>
      <c r="E18" s="165"/>
      <c r="G18" s="145"/>
      <c r="N18" s="154"/>
      <c r="P18" s="164">
        <f>IF('各チーム(低)32'!$B$4="",低学年32!T18,VLOOKUP(T18,'各チーム(低)32'!$B$4:$C$35,2,FALSE))</f>
        <v>23</v>
      </c>
      <c r="Q18" s="165"/>
      <c r="R18" s="144"/>
      <c r="T18" s="163">
        <v>23</v>
      </c>
    </row>
    <row r="19" spans="1:20" ht="13.5" customHeight="1" x14ac:dyDescent="0.15">
      <c r="A19" s="163"/>
      <c r="D19" s="166"/>
      <c r="E19" s="167"/>
      <c r="F19" s="145" t="s">
        <v>23</v>
      </c>
      <c r="O19" s="153" t="s">
        <v>175</v>
      </c>
      <c r="P19" s="166"/>
      <c r="Q19" s="167"/>
      <c r="T19" s="163"/>
    </row>
    <row r="20" spans="1:20" ht="13.5" customHeight="1" x14ac:dyDescent="0.15">
      <c r="A20" s="163">
        <v>8</v>
      </c>
      <c r="D20" s="164">
        <f>IF('各チーム(低)32'!$B$4="",低学年32!A20,VLOOKUP(A20,'各チーム(低)32'!$B$4:$C$35,2,FALSE))</f>
        <v>8</v>
      </c>
      <c r="E20" s="165"/>
      <c r="F20" s="145"/>
      <c r="O20" s="153"/>
      <c r="P20" s="164">
        <f>IF('各チーム(低)32'!$B$4="",低学年32!T20,VLOOKUP(T20,'各チーム(低)32'!$B$4:$C$35,2,FALSE))</f>
        <v>24</v>
      </c>
      <c r="Q20" s="165"/>
      <c r="T20" s="163">
        <v>24</v>
      </c>
    </row>
    <row r="21" spans="1:20" ht="13.5" customHeight="1" x14ac:dyDescent="0.15">
      <c r="A21" s="163"/>
      <c r="D21" s="166"/>
      <c r="E21" s="167"/>
      <c r="J21" s="1"/>
      <c r="K21" s="1"/>
      <c r="L21" s="20"/>
      <c r="P21" s="166"/>
      <c r="Q21" s="167"/>
      <c r="T21" s="163"/>
    </row>
    <row r="22" spans="1:20" ht="13.5" customHeight="1" x14ac:dyDescent="0.15">
      <c r="H22" s="146" t="s">
        <v>38</v>
      </c>
      <c r="I22" s="146"/>
      <c r="L22" s="155" t="s">
        <v>37</v>
      </c>
      <c r="M22" s="155"/>
    </row>
    <row r="23" spans="1:20" ht="13.5" customHeight="1" x14ac:dyDescent="0.15">
      <c r="H23" s="146"/>
      <c r="I23" s="146"/>
      <c r="J23" s="146" t="s">
        <v>133</v>
      </c>
      <c r="K23" s="146"/>
      <c r="L23" s="155"/>
      <c r="M23" s="155"/>
    </row>
    <row r="24" spans="1:20" ht="13.5" customHeight="1" x14ac:dyDescent="0.15">
      <c r="H24" s="147" t="s">
        <v>134</v>
      </c>
      <c r="I24" s="147"/>
      <c r="J24" s="146"/>
      <c r="K24" s="146"/>
      <c r="L24" s="157" t="s">
        <v>135</v>
      </c>
      <c r="M24" s="157"/>
      <c r="N24" s="20"/>
      <c r="O24" s="20"/>
      <c r="P24" s="21"/>
      <c r="Q24" s="21"/>
    </row>
    <row r="25" spans="1:20" ht="13.5" customHeight="1" x14ac:dyDescent="0.15">
      <c r="A25" s="163">
        <v>9</v>
      </c>
      <c r="D25" s="164">
        <f>IF('各チーム(低)32'!$B$4="",低学年32!A25,VLOOKUP(A25,'各チーム(低)32'!$B$4:$C$35,2,FALSE))</f>
        <v>9</v>
      </c>
      <c r="E25" s="165"/>
      <c r="J25" s="147" t="s">
        <v>136</v>
      </c>
      <c r="K25" s="147"/>
      <c r="L25" s="20"/>
      <c r="M25" s="20"/>
      <c r="N25" s="20"/>
      <c r="O25" s="20"/>
      <c r="P25" s="164">
        <f>IF('各チーム(低)32'!$B$4="",低学年32!T25,VLOOKUP(T25,'各チーム(低)32'!$B$4:$C$35,2,FALSE))</f>
        <v>25</v>
      </c>
      <c r="Q25" s="165"/>
      <c r="T25" s="163">
        <v>25</v>
      </c>
    </row>
    <row r="26" spans="1:20" ht="13.5" customHeight="1" x14ac:dyDescent="0.15">
      <c r="A26" s="163"/>
      <c r="D26" s="166"/>
      <c r="E26" s="167"/>
      <c r="F26" s="145" t="s">
        <v>27</v>
      </c>
      <c r="L26" s="20"/>
      <c r="M26" s="20"/>
      <c r="N26" s="20"/>
      <c r="O26" s="153" t="s">
        <v>143</v>
      </c>
      <c r="P26" s="166"/>
      <c r="Q26" s="167"/>
      <c r="T26" s="163"/>
    </row>
    <row r="27" spans="1:20" ht="13.5" customHeight="1" x14ac:dyDescent="0.15">
      <c r="A27" s="163">
        <v>10</v>
      </c>
      <c r="D27" s="164">
        <f>IF('各チーム(低)32'!$B$4="",低学年32!A27,VLOOKUP(A27,'各チーム(低)32'!$B$4:$C$35,2,FALSE))</f>
        <v>10</v>
      </c>
      <c r="E27" s="165"/>
      <c r="F27" s="145"/>
      <c r="L27" s="20"/>
      <c r="M27" s="20"/>
      <c r="N27" s="20"/>
      <c r="O27" s="153"/>
      <c r="P27" s="164">
        <f>IF('各チーム(低)32'!$B$4="",低学年32!T27,VLOOKUP(T27,'各チーム(低)32'!$B$4:$C$35,2,FALSE))</f>
        <v>26</v>
      </c>
      <c r="Q27" s="165"/>
      <c r="T27" s="163">
        <v>26</v>
      </c>
    </row>
    <row r="28" spans="1:20" ht="13.5" customHeight="1" x14ac:dyDescent="0.15">
      <c r="A28" s="163"/>
      <c r="C28" s="148" t="s">
        <v>33</v>
      </c>
      <c r="D28" s="166"/>
      <c r="E28" s="167"/>
      <c r="G28" s="145" t="s">
        <v>31</v>
      </c>
      <c r="H28" s="19" t="s">
        <v>43</v>
      </c>
      <c r="L28" s="20"/>
      <c r="M28" s="20" t="s">
        <v>47</v>
      </c>
      <c r="N28" s="154" t="s">
        <v>146</v>
      </c>
      <c r="O28" s="20"/>
      <c r="P28" s="166"/>
      <c r="Q28" s="167"/>
      <c r="R28" s="144" t="s">
        <v>40</v>
      </c>
      <c r="T28" s="163"/>
    </row>
    <row r="29" spans="1:20" ht="13.5" customHeight="1" x14ac:dyDescent="0.15">
      <c r="A29" s="163">
        <v>11</v>
      </c>
      <c r="C29" s="148"/>
      <c r="D29" s="164">
        <f>IF('各チーム(低)32'!$B$4="",低学年32!A29,VLOOKUP(A29,'各チーム(低)32'!$B$4:$C$35,2,FALSE))</f>
        <v>11</v>
      </c>
      <c r="E29" s="165"/>
      <c r="G29" s="145"/>
      <c r="L29" s="20"/>
      <c r="M29" s="20"/>
      <c r="N29" s="154"/>
      <c r="O29" s="20"/>
      <c r="P29" s="164">
        <f>IF('各チーム(低)32'!$B$4="",低学年32!T29,VLOOKUP(T29,'各チーム(低)32'!$B$4:$C$35,2,FALSE))</f>
        <v>27</v>
      </c>
      <c r="Q29" s="165"/>
      <c r="R29" s="144"/>
      <c r="T29" s="163">
        <v>27</v>
      </c>
    </row>
    <row r="30" spans="1:20" ht="13.5" customHeight="1" x14ac:dyDescent="0.15">
      <c r="A30" s="163"/>
      <c r="D30" s="166"/>
      <c r="E30" s="167"/>
      <c r="F30" s="145" t="s">
        <v>28</v>
      </c>
      <c r="L30" s="20"/>
      <c r="M30" s="20"/>
      <c r="N30" s="20"/>
      <c r="O30" s="153" t="s">
        <v>144</v>
      </c>
      <c r="P30" s="166"/>
      <c r="Q30" s="167"/>
      <c r="T30" s="163"/>
    </row>
    <row r="31" spans="1:20" ht="13.5" customHeight="1" x14ac:dyDescent="0.15">
      <c r="A31" s="163">
        <v>12</v>
      </c>
      <c r="D31" s="164">
        <f>IF('各チーム(低)32'!$B$4="",低学年32!A31,VLOOKUP(A31,'各チーム(低)32'!$B$4:$C$35,2,FALSE))</f>
        <v>12</v>
      </c>
      <c r="E31" s="165"/>
      <c r="F31" s="145"/>
      <c r="H31" s="146" t="s">
        <v>50</v>
      </c>
      <c r="L31" s="20"/>
      <c r="M31" s="155" t="s">
        <v>36</v>
      </c>
      <c r="N31" s="20"/>
      <c r="O31" s="153"/>
      <c r="P31" s="164">
        <f>IF('各チーム(低)32'!$B$4="",低学年32!T31,VLOOKUP(T31,'各チーム(低)32'!$B$4:$C$35,2,FALSE))</f>
        <v>28</v>
      </c>
      <c r="Q31" s="165"/>
      <c r="T31" s="163">
        <v>28</v>
      </c>
    </row>
    <row r="32" spans="1:20" ht="13.5" customHeight="1" x14ac:dyDescent="0.15">
      <c r="A32" s="163"/>
      <c r="D32" s="166"/>
      <c r="E32" s="167"/>
      <c r="H32" s="146"/>
      <c r="L32" s="20"/>
      <c r="M32" s="155"/>
      <c r="N32" s="20"/>
      <c r="O32" s="17"/>
      <c r="P32" s="166"/>
      <c r="Q32" s="167"/>
      <c r="T32" s="163"/>
    </row>
    <row r="33" spans="1:20" ht="13.5" customHeight="1" x14ac:dyDescent="0.15">
      <c r="A33" s="163">
        <v>13</v>
      </c>
      <c r="D33" s="164">
        <f>IF('各チーム(低)32'!$B$4="",低学年32!A33,VLOOKUP(A33,'各チーム(低)32'!$B$4:$C$35,2,FALSE))</f>
        <v>13</v>
      </c>
      <c r="E33" s="165"/>
      <c r="H33" s="146"/>
      <c r="L33" s="20"/>
      <c r="M33" s="155"/>
      <c r="N33" s="20"/>
      <c r="O33" s="20"/>
      <c r="P33" s="164">
        <f>IF('各チーム(低)32'!$B$4="",低学年32!T33,VLOOKUP(T33,'各チーム(低)32'!$B$4:$C$35,2,FALSE))</f>
        <v>29</v>
      </c>
      <c r="Q33" s="165"/>
      <c r="T33" s="163">
        <v>29</v>
      </c>
    </row>
    <row r="34" spans="1:20" ht="13.5" customHeight="1" x14ac:dyDescent="0.15">
      <c r="A34" s="163"/>
      <c r="D34" s="166"/>
      <c r="E34" s="167"/>
      <c r="F34" s="145" t="s">
        <v>29</v>
      </c>
      <c r="H34" s="146"/>
      <c r="L34" s="20"/>
      <c r="M34" s="155"/>
      <c r="N34" s="20"/>
      <c r="O34" s="153" t="s">
        <v>37</v>
      </c>
      <c r="P34" s="166"/>
      <c r="Q34" s="167"/>
      <c r="T34" s="163"/>
    </row>
    <row r="35" spans="1:20" ht="13.5" customHeight="1" x14ac:dyDescent="0.15">
      <c r="A35" s="163">
        <v>14</v>
      </c>
      <c r="D35" s="164">
        <f>IF('各チーム(低)32'!$B$4="",低学年32!A35,VLOOKUP(A35,'各チーム(低)32'!$B$4:$C$35,2,FALSE))</f>
        <v>14</v>
      </c>
      <c r="E35" s="165"/>
      <c r="F35" s="145"/>
      <c r="L35" s="20"/>
      <c r="M35" s="20"/>
      <c r="N35" s="20"/>
      <c r="O35" s="153"/>
      <c r="P35" s="164">
        <f>IF('各チーム(低)32'!$B$4="",低学年32!T35,VLOOKUP(T35,'各チーム(低)32'!$B$4:$C$35,2,FALSE))</f>
        <v>30</v>
      </c>
      <c r="Q35" s="165"/>
      <c r="T35" s="163">
        <v>30</v>
      </c>
    </row>
    <row r="36" spans="1:20" ht="13.5" customHeight="1" x14ac:dyDescent="0.15">
      <c r="A36" s="163"/>
      <c r="C36" s="148" t="s">
        <v>34</v>
      </c>
      <c r="D36" s="166"/>
      <c r="E36" s="167"/>
      <c r="G36" s="145" t="s">
        <v>32</v>
      </c>
      <c r="H36" s="19" t="s">
        <v>44</v>
      </c>
      <c r="L36" s="20"/>
      <c r="M36" s="20" t="s">
        <v>48</v>
      </c>
      <c r="N36" s="154" t="s">
        <v>147</v>
      </c>
      <c r="O36" s="20"/>
      <c r="P36" s="166"/>
      <c r="Q36" s="167"/>
      <c r="R36" s="144" t="s">
        <v>179</v>
      </c>
      <c r="T36" s="163"/>
    </row>
    <row r="37" spans="1:20" ht="13.5" customHeight="1" x14ac:dyDescent="0.15">
      <c r="A37" s="163">
        <v>15</v>
      </c>
      <c r="C37" s="148"/>
      <c r="D37" s="164">
        <f>IF('各チーム(低)32'!$B$4="",低学年32!A37,VLOOKUP(A37,'各チーム(低)32'!$B$4:$C$35,2,FALSE))</f>
        <v>15</v>
      </c>
      <c r="E37" s="165"/>
      <c r="G37" s="145"/>
      <c r="L37" s="20"/>
      <c r="M37" s="20"/>
      <c r="N37" s="154"/>
      <c r="O37" s="20"/>
      <c r="P37" s="164">
        <f>IF('各チーム(低)32'!$B$4="",低学年32!T37,VLOOKUP(T37,'各チーム(低)32'!$B$4:$C$35,2,FALSE))</f>
        <v>31</v>
      </c>
      <c r="Q37" s="165"/>
      <c r="R37" s="144"/>
      <c r="T37" s="163">
        <v>31</v>
      </c>
    </row>
    <row r="38" spans="1:20" ht="13.5" customHeight="1" x14ac:dyDescent="0.15">
      <c r="A38" s="163"/>
      <c r="D38" s="166"/>
      <c r="E38" s="167"/>
      <c r="F38" s="145" t="s">
        <v>30</v>
      </c>
      <c r="L38" s="20"/>
      <c r="M38" s="20"/>
      <c r="N38" s="20"/>
      <c r="O38" s="153" t="s">
        <v>176</v>
      </c>
      <c r="P38" s="166"/>
      <c r="Q38" s="167"/>
      <c r="T38" s="163"/>
    </row>
    <row r="39" spans="1:20" ht="13.5" customHeight="1" x14ac:dyDescent="0.15">
      <c r="A39" s="163">
        <v>16</v>
      </c>
      <c r="D39" s="164">
        <f>IF('各チーム(低)32'!$B$4="",低学年32!A39,VLOOKUP(A39,'各チーム(低)32'!$B$4:$C$35,2,FALSE))</f>
        <v>16</v>
      </c>
      <c r="E39" s="165"/>
      <c r="F39" s="145"/>
      <c r="M39" s="20"/>
      <c r="N39" s="20"/>
      <c r="O39" s="153"/>
      <c r="P39" s="164">
        <f>IF('各チーム(低)32'!$B$4="",低学年32!T39,VLOOKUP(T39,'各チーム(低)32'!$B$4:$C$35,2,FALSE))</f>
        <v>32</v>
      </c>
      <c r="Q39" s="165"/>
      <c r="T39" s="163">
        <v>32</v>
      </c>
    </row>
    <row r="40" spans="1:20" ht="13.5" customHeight="1" x14ac:dyDescent="0.15">
      <c r="A40" s="163"/>
      <c r="D40" s="166"/>
      <c r="E40" s="167"/>
      <c r="M40" s="20"/>
      <c r="N40" s="20"/>
      <c r="O40" s="20"/>
      <c r="P40" s="166"/>
      <c r="Q40" s="167"/>
      <c r="T40" s="163"/>
    </row>
    <row r="41" spans="1:20" ht="13.5" customHeight="1" x14ac:dyDescent="0.15">
      <c r="M41" s="20"/>
      <c r="N41" s="20"/>
      <c r="O41" s="20"/>
      <c r="P41" s="20"/>
      <c r="Q41" s="20"/>
    </row>
  </sheetData>
  <mergeCells count="116">
    <mergeCell ref="R9:R10"/>
    <mergeCell ref="O11:O12"/>
    <mergeCell ref="P12:Q13"/>
    <mergeCell ref="R28:R29"/>
    <mergeCell ref="P29:Q30"/>
    <mergeCell ref="R17:R18"/>
    <mergeCell ref="R36:R37"/>
    <mergeCell ref="P39:Q40"/>
    <mergeCell ref="O26:O27"/>
    <mergeCell ref="O30:O31"/>
    <mergeCell ref="O34:O35"/>
    <mergeCell ref="O38:O39"/>
    <mergeCell ref="P33:Q34"/>
    <mergeCell ref="P35:Q36"/>
    <mergeCell ref="P37:Q38"/>
    <mergeCell ref="P25:Q26"/>
    <mergeCell ref="P31:Q32"/>
    <mergeCell ref="P18:Q19"/>
    <mergeCell ref="P14:Q15"/>
    <mergeCell ref="C36:C37"/>
    <mergeCell ref="G36:G37"/>
    <mergeCell ref="O7:O8"/>
    <mergeCell ref="N9:N10"/>
    <mergeCell ref="C9:C10"/>
    <mergeCell ref="C28:C29"/>
    <mergeCell ref="F26:F27"/>
    <mergeCell ref="D14:E15"/>
    <mergeCell ref="J23:K24"/>
    <mergeCell ref="J25:K25"/>
    <mergeCell ref="C17:C18"/>
    <mergeCell ref="G17:G18"/>
    <mergeCell ref="F19:F20"/>
    <mergeCell ref="D20:E21"/>
    <mergeCell ref="D33:E34"/>
    <mergeCell ref="D35:E36"/>
    <mergeCell ref="D37:E38"/>
    <mergeCell ref="D29:E30"/>
    <mergeCell ref="H22:I23"/>
    <mergeCell ref="H24:I24"/>
    <mergeCell ref="G28:G29"/>
    <mergeCell ref="D18:E19"/>
    <mergeCell ref="M31:M34"/>
    <mergeCell ref="H31:H34"/>
    <mergeCell ref="F38:F39"/>
    <mergeCell ref="P27:Q28"/>
    <mergeCell ref="D39:E40"/>
    <mergeCell ref="F34:F35"/>
    <mergeCell ref="D16:E17"/>
    <mergeCell ref="N36:N37"/>
    <mergeCell ref="P16:Q17"/>
    <mergeCell ref="L24:M24"/>
    <mergeCell ref="O15:O16"/>
    <mergeCell ref="N17:N18"/>
    <mergeCell ref="O19:O20"/>
    <mergeCell ref="N28:N29"/>
    <mergeCell ref="F30:F31"/>
    <mergeCell ref="D31:E32"/>
    <mergeCell ref="F15:F16"/>
    <mergeCell ref="P20:Q21"/>
    <mergeCell ref="L22:M23"/>
    <mergeCell ref="D1:Q1"/>
    <mergeCell ref="F7:F8"/>
    <mergeCell ref="F11:F12"/>
    <mergeCell ref="G9:G10"/>
    <mergeCell ref="D3:G3"/>
    <mergeCell ref="I4:L4"/>
    <mergeCell ref="M12:M13"/>
    <mergeCell ref="D4:G4"/>
    <mergeCell ref="I2:L2"/>
    <mergeCell ref="N2:Q2"/>
    <mergeCell ref="D2:G2"/>
    <mergeCell ref="N3:Q3"/>
    <mergeCell ref="I3:L3"/>
    <mergeCell ref="N4:Q4"/>
    <mergeCell ref="H12:H15"/>
    <mergeCell ref="D6:E7"/>
    <mergeCell ref="D12:E13"/>
    <mergeCell ref="P6:Q7"/>
    <mergeCell ref="P8:Q9"/>
    <mergeCell ref="P10:Q11"/>
    <mergeCell ref="D8:E9"/>
    <mergeCell ref="D10:E11"/>
    <mergeCell ref="A20:A21"/>
    <mergeCell ref="A25:A26"/>
    <mergeCell ref="A27:A28"/>
    <mergeCell ref="A6:A7"/>
    <mergeCell ref="A8:A9"/>
    <mergeCell ref="A10:A11"/>
    <mergeCell ref="A12:A13"/>
    <mergeCell ref="A14:A15"/>
    <mergeCell ref="D25:E26"/>
    <mergeCell ref="D27:E28"/>
    <mergeCell ref="T39:T40"/>
    <mergeCell ref="A39:A40"/>
    <mergeCell ref="T6:T7"/>
    <mergeCell ref="T8:T9"/>
    <mergeCell ref="T10:T11"/>
    <mergeCell ref="T12:T13"/>
    <mergeCell ref="T14:T15"/>
    <mergeCell ref="T16:T17"/>
    <mergeCell ref="T18:T19"/>
    <mergeCell ref="T20:T21"/>
    <mergeCell ref="T25:T26"/>
    <mergeCell ref="T27:T28"/>
    <mergeCell ref="T29:T30"/>
    <mergeCell ref="T31:T32"/>
    <mergeCell ref="T33:T34"/>
    <mergeCell ref="T35:T36"/>
    <mergeCell ref="T37:T38"/>
    <mergeCell ref="A29:A30"/>
    <mergeCell ref="A31:A32"/>
    <mergeCell ref="A33:A34"/>
    <mergeCell ref="A35:A36"/>
    <mergeCell ref="A37:A38"/>
    <mergeCell ref="A16:A17"/>
    <mergeCell ref="A18:A19"/>
  </mergeCells>
  <phoneticPr fontId="2"/>
  <printOptions horizontalCentered="1"/>
  <pageMargins left="0.59055118110236227" right="0.39370078740157483" top="0.39370078740157483" bottom="0.39370078740157483" header="0.51181102362204722" footer="0.51181102362204722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J42"/>
  <sheetViews>
    <sheetView topLeftCell="A3" zoomScale="140" zoomScaleNormal="140" workbookViewId="0">
      <selection activeCell="D28" sqref="D28"/>
    </sheetView>
  </sheetViews>
  <sheetFormatPr defaultRowHeight="13.5" x14ac:dyDescent="0.15"/>
  <cols>
    <col min="1" max="1" width="3.75" customWidth="1"/>
    <col min="2" max="2" width="6" customWidth="1"/>
    <col min="3" max="3" width="19.375" style="98" customWidth="1"/>
    <col min="4" max="4" width="9.875" style="62" customWidth="1"/>
    <col min="5" max="5" width="18.625" style="63" customWidth="1"/>
    <col min="6" max="6" width="25.375" style="63" customWidth="1"/>
    <col min="7" max="7" width="0.75" customWidth="1"/>
  </cols>
  <sheetData>
    <row r="1" spans="1:10" ht="27.75" customHeight="1" x14ac:dyDescent="0.15">
      <c r="A1" s="141" t="s">
        <v>255</v>
      </c>
      <c r="B1" s="141"/>
      <c r="C1" s="141"/>
      <c r="D1" s="141"/>
      <c r="E1" s="141"/>
      <c r="F1" s="141"/>
    </row>
    <row r="2" spans="1:10" ht="28.5" customHeight="1" x14ac:dyDescent="0.15">
      <c r="A2" s="142" t="s">
        <v>293</v>
      </c>
      <c r="B2" s="142"/>
      <c r="C2" s="142"/>
      <c r="D2" s="142"/>
      <c r="E2" s="142"/>
      <c r="F2" s="142"/>
    </row>
    <row r="3" spans="1:10" ht="23.25" customHeight="1" x14ac:dyDescent="0.15">
      <c r="A3" s="28" t="s">
        <v>256</v>
      </c>
      <c r="B3" s="85" t="s">
        <v>216</v>
      </c>
      <c r="C3" s="29" t="s">
        <v>185</v>
      </c>
      <c r="D3" s="30"/>
      <c r="E3" s="31" t="s">
        <v>353</v>
      </c>
      <c r="F3" s="32" t="s">
        <v>291</v>
      </c>
    </row>
    <row r="4" spans="1:10" ht="20.100000000000001" customHeight="1" x14ac:dyDescent="0.15">
      <c r="A4" s="33">
        <v>1</v>
      </c>
      <c r="B4" s="86">
        <v>3</v>
      </c>
      <c r="C4" s="34" t="s">
        <v>186</v>
      </c>
      <c r="D4" s="33" t="s">
        <v>217</v>
      </c>
      <c r="E4" s="36"/>
      <c r="F4" s="36"/>
      <c r="G4" s="37"/>
      <c r="H4" s="37"/>
      <c r="I4" s="37"/>
      <c r="J4" s="37"/>
    </row>
    <row r="5" spans="1:10" ht="20.100000000000001" customHeight="1" x14ac:dyDescent="0.15">
      <c r="A5" s="38">
        <f t="shared" ref="A5:A39" si="0">A4+1</f>
        <v>2</v>
      </c>
      <c r="B5" s="87">
        <v>5</v>
      </c>
      <c r="C5" s="39" t="s">
        <v>187</v>
      </c>
      <c r="D5" s="88" t="s">
        <v>218</v>
      </c>
      <c r="E5" s="41"/>
      <c r="F5" s="41"/>
      <c r="G5" s="37"/>
      <c r="H5" s="37"/>
      <c r="I5" s="37"/>
      <c r="J5" s="37"/>
    </row>
    <row r="6" spans="1:10" ht="20.100000000000001" customHeight="1" x14ac:dyDescent="0.15">
      <c r="A6" s="38">
        <f t="shared" si="0"/>
        <v>3</v>
      </c>
      <c r="B6" s="87">
        <v>23</v>
      </c>
      <c r="C6" s="39" t="s">
        <v>188</v>
      </c>
      <c r="D6" s="88" t="s">
        <v>218</v>
      </c>
      <c r="E6" s="41"/>
      <c r="F6" s="41"/>
      <c r="G6" s="42"/>
      <c r="H6" s="42"/>
      <c r="I6" s="42"/>
      <c r="J6" s="42"/>
    </row>
    <row r="7" spans="1:10" ht="20.100000000000001" customHeight="1" x14ac:dyDescent="0.15">
      <c r="A7" s="38">
        <f t="shared" si="0"/>
        <v>4</v>
      </c>
      <c r="B7" s="87">
        <v>17</v>
      </c>
      <c r="C7" s="54" t="s">
        <v>189</v>
      </c>
      <c r="D7" s="88" t="s">
        <v>218</v>
      </c>
      <c r="E7" s="40"/>
      <c r="F7" s="40"/>
      <c r="G7" s="44"/>
      <c r="H7" s="44"/>
      <c r="I7" s="44"/>
      <c r="J7" s="44"/>
    </row>
    <row r="8" spans="1:10" ht="20.100000000000001" customHeight="1" x14ac:dyDescent="0.15">
      <c r="A8" s="38">
        <f t="shared" si="0"/>
        <v>5</v>
      </c>
      <c r="B8" s="87">
        <v>20</v>
      </c>
      <c r="C8" s="54" t="s">
        <v>190</v>
      </c>
      <c r="D8" s="88" t="s">
        <v>218</v>
      </c>
      <c r="E8" s="115"/>
      <c r="F8" s="115"/>
      <c r="G8" s="44"/>
      <c r="H8" s="44"/>
      <c r="I8" s="44"/>
      <c r="J8" s="44"/>
    </row>
    <row r="9" spans="1:10" ht="20.100000000000001" customHeight="1" x14ac:dyDescent="0.15">
      <c r="A9" s="38">
        <f t="shared" si="0"/>
        <v>6</v>
      </c>
      <c r="B9" s="87">
        <v>9</v>
      </c>
      <c r="C9" s="54" t="s">
        <v>191</v>
      </c>
      <c r="D9" s="88" t="s">
        <v>218</v>
      </c>
      <c r="E9" s="115"/>
      <c r="F9" s="41"/>
      <c r="G9" s="44"/>
      <c r="H9" s="44"/>
      <c r="I9" s="44"/>
      <c r="J9" s="44"/>
    </row>
    <row r="10" spans="1:10" ht="20.100000000000001" customHeight="1" x14ac:dyDescent="0.15">
      <c r="A10" s="38">
        <f t="shared" si="0"/>
        <v>7</v>
      </c>
      <c r="B10" s="87">
        <v>26</v>
      </c>
      <c r="C10" s="43" t="s">
        <v>192</v>
      </c>
      <c r="D10" s="88" t="s">
        <v>218</v>
      </c>
      <c r="E10" s="41"/>
      <c r="F10" s="41"/>
      <c r="G10" s="44"/>
      <c r="H10" s="44"/>
      <c r="I10" s="44"/>
      <c r="J10" s="44"/>
    </row>
    <row r="11" spans="1:10" ht="20.100000000000001" customHeight="1" x14ac:dyDescent="0.15">
      <c r="A11" s="38">
        <f t="shared" si="0"/>
        <v>8</v>
      </c>
      <c r="B11" s="87">
        <v>13</v>
      </c>
      <c r="C11" s="43" t="s">
        <v>193</v>
      </c>
      <c r="D11" s="88" t="s">
        <v>218</v>
      </c>
      <c r="E11" s="41"/>
      <c r="F11" s="41"/>
      <c r="G11" s="44"/>
      <c r="H11" s="44"/>
      <c r="I11" s="44"/>
      <c r="J11" s="44"/>
    </row>
    <row r="12" spans="1:10" ht="20.100000000000001" customHeight="1" x14ac:dyDescent="0.15">
      <c r="A12" s="38">
        <f t="shared" si="0"/>
        <v>9</v>
      </c>
      <c r="B12" s="107"/>
      <c r="C12" s="90" t="s">
        <v>194</v>
      </c>
      <c r="D12" s="88" t="s">
        <v>218</v>
      </c>
      <c r="E12" s="46"/>
      <c r="F12" s="46"/>
      <c r="G12" s="44"/>
      <c r="H12" s="44"/>
      <c r="I12" s="44"/>
      <c r="J12" s="44"/>
    </row>
    <row r="13" spans="1:10" ht="20.100000000000001" customHeight="1" x14ac:dyDescent="0.15">
      <c r="A13" s="65">
        <f t="shared" si="0"/>
        <v>10</v>
      </c>
      <c r="B13" s="87">
        <v>1</v>
      </c>
      <c r="C13" s="64" t="s">
        <v>195</v>
      </c>
      <c r="D13" s="91" t="s">
        <v>218</v>
      </c>
      <c r="E13" s="49"/>
      <c r="F13" s="49"/>
      <c r="G13" s="44"/>
      <c r="H13" s="44"/>
      <c r="I13" s="44"/>
      <c r="J13" s="44"/>
    </row>
    <row r="14" spans="1:10" ht="20.100000000000001" customHeight="1" x14ac:dyDescent="0.15">
      <c r="A14" s="33">
        <f t="shared" si="0"/>
        <v>11</v>
      </c>
      <c r="B14" s="87">
        <v>18</v>
      </c>
      <c r="C14" s="43" t="s">
        <v>295</v>
      </c>
      <c r="D14" s="33" t="s">
        <v>219</v>
      </c>
      <c r="E14" s="51"/>
      <c r="F14" s="51"/>
      <c r="G14" s="44"/>
      <c r="H14" s="44"/>
      <c r="I14" s="44"/>
      <c r="J14" s="44"/>
    </row>
    <row r="15" spans="1:10" ht="20.100000000000001" customHeight="1" x14ac:dyDescent="0.15">
      <c r="A15" s="38">
        <f t="shared" si="0"/>
        <v>12</v>
      </c>
      <c r="B15" s="87">
        <v>10</v>
      </c>
      <c r="C15" s="93" t="s">
        <v>197</v>
      </c>
      <c r="D15" s="88" t="s">
        <v>220</v>
      </c>
      <c r="E15" s="41"/>
      <c r="F15" s="41"/>
      <c r="G15" s="44"/>
      <c r="H15" s="44"/>
      <c r="I15" s="44"/>
      <c r="J15" s="44"/>
    </row>
    <row r="16" spans="1:10" ht="20.100000000000001" customHeight="1" x14ac:dyDescent="0.15">
      <c r="A16" s="38">
        <f t="shared" si="0"/>
        <v>13</v>
      </c>
      <c r="B16" s="87">
        <v>11</v>
      </c>
      <c r="C16" s="43" t="s">
        <v>198</v>
      </c>
      <c r="D16" s="88" t="s">
        <v>220</v>
      </c>
      <c r="E16" s="41"/>
      <c r="F16" s="41"/>
      <c r="G16" s="44"/>
      <c r="H16" s="44"/>
      <c r="I16" s="44"/>
      <c r="J16" s="44"/>
    </row>
    <row r="17" spans="1:10" ht="20.100000000000001" customHeight="1" x14ac:dyDescent="0.15">
      <c r="A17" s="38">
        <f t="shared" si="0"/>
        <v>14</v>
      </c>
      <c r="B17" s="87">
        <v>27</v>
      </c>
      <c r="C17" s="43" t="s">
        <v>199</v>
      </c>
      <c r="D17" s="88" t="s">
        <v>220</v>
      </c>
      <c r="E17" s="41"/>
      <c r="F17" s="41"/>
      <c r="G17" s="44"/>
      <c r="H17" s="44"/>
      <c r="I17" s="44"/>
      <c r="J17" s="44"/>
    </row>
    <row r="18" spans="1:10" ht="20.100000000000001" customHeight="1" x14ac:dyDescent="0.15">
      <c r="A18" s="38">
        <f t="shared" si="0"/>
        <v>15</v>
      </c>
      <c r="B18" s="87">
        <v>7</v>
      </c>
      <c r="C18" s="43" t="s">
        <v>200</v>
      </c>
      <c r="D18" s="88" t="s">
        <v>220</v>
      </c>
      <c r="E18" s="41"/>
      <c r="F18" s="41"/>
      <c r="G18" s="44"/>
      <c r="H18" s="44"/>
      <c r="I18" s="44"/>
      <c r="J18" s="44"/>
    </row>
    <row r="19" spans="1:10" ht="20.100000000000001" customHeight="1" x14ac:dyDescent="0.15">
      <c r="A19" s="38">
        <f t="shared" si="0"/>
        <v>16</v>
      </c>
      <c r="B19" s="87">
        <v>21</v>
      </c>
      <c r="C19" s="43" t="s">
        <v>201</v>
      </c>
      <c r="D19" s="88" t="s">
        <v>220</v>
      </c>
      <c r="E19" s="40"/>
      <c r="F19" s="40"/>
      <c r="G19" s="44"/>
      <c r="H19" s="44"/>
      <c r="I19" s="44"/>
      <c r="J19" s="44"/>
    </row>
    <row r="20" spans="1:10" ht="20.100000000000001" customHeight="1" x14ac:dyDescent="0.15">
      <c r="A20" s="38">
        <f t="shared" si="0"/>
        <v>17</v>
      </c>
      <c r="B20" s="87">
        <v>2</v>
      </c>
      <c r="C20" s="43" t="s">
        <v>202</v>
      </c>
      <c r="D20" s="88" t="s">
        <v>220</v>
      </c>
      <c r="E20" s="41"/>
      <c r="F20" s="41"/>
      <c r="G20" s="44"/>
      <c r="H20" s="44"/>
      <c r="I20" s="44"/>
      <c r="J20" s="44"/>
    </row>
    <row r="21" spans="1:10" ht="20.100000000000001" customHeight="1" x14ac:dyDescent="0.15">
      <c r="A21" s="38">
        <f t="shared" si="0"/>
        <v>18</v>
      </c>
      <c r="B21" s="87">
        <v>24</v>
      </c>
      <c r="C21" s="54" t="s">
        <v>203</v>
      </c>
      <c r="D21" s="88" t="s">
        <v>220</v>
      </c>
      <c r="E21" s="40"/>
      <c r="F21" s="40"/>
      <c r="G21" s="44"/>
      <c r="H21" s="44"/>
      <c r="I21" s="44"/>
      <c r="J21" s="44"/>
    </row>
    <row r="22" spans="1:10" ht="20.100000000000001" customHeight="1" x14ac:dyDescent="0.15">
      <c r="A22" s="38">
        <f t="shared" si="0"/>
        <v>19</v>
      </c>
      <c r="B22" s="87">
        <v>14</v>
      </c>
      <c r="C22" s="43" t="s">
        <v>204</v>
      </c>
      <c r="D22" s="88" t="s">
        <v>220</v>
      </c>
      <c r="E22" s="40"/>
      <c r="F22" s="40"/>
      <c r="G22" s="44"/>
      <c r="H22" s="44"/>
      <c r="I22" s="44"/>
      <c r="J22" s="44"/>
    </row>
    <row r="23" spans="1:10" ht="20.100000000000001" customHeight="1" x14ac:dyDescent="0.15">
      <c r="A23" s="38">
        <f t="shared" si="0"/>
        <v>20</v>
      </c>
      <c r="B23" s="87">
        <v>6</v>
      </c>
      <c r="C23" s="64" t="s">
        <v>296</v>
      </c>
      <c r="D23" s="95" t="s">
        <v>220</v>
      </c>
      <c r="E23" s="49"/>
      <c r="F23" s="49"/>
      <c r="G23" s="44"/>
      <c r="H23" s="44"/>
      <c r="I23" s="44"/>
      <c r="J23" s="44"/>
    </row>
    <row r="24" spans="1:10" ht="20.100000000000001" customHeight="1" x14ac:dyDescent="0.15">
      <c r="A24" s="38">
        <f t="shared" si="0"/>
        <v>21</v>
      </c>
      <c r="B24" s="87">
        <v>19</v>
      </c>
      <c r="C24" s="52" t="s">
        <v>205</v>
      </c>
      <c r="D24" s="66" t="s">
        <v>222</v>
      </c>
      <c r="E24" s="51"/>
      <c r="F24" s="51"/>
      <c r="G24" s="44"/>
      <c r="H24" s="44"/>
      <c r="I24" s="44"/>
      <c r="J24" s="44"/>
    </row>
    <row r="25" spans="1:10" ht="20.100000000000001" customHeight="1" x14ac:dyDescent="0.15">
      <c r="A25" s="38">
        <f t="shared" si="0"/>
        <v>22</v>
      </c>
      <c r="B25" s="107"/>
      <c r="C25" s="43" t="s">
        <v>289</v>
      </c>
      <c r="D25" s="38" t="s">
        <v>222</v>
      </c>
      <c r="E25" s="51"/>
      <c r="F25" s="51"/>
      <c r="G25" s="44"/>
      <c r="H25" s="44"/>
      <c r="I25" s="44"/>
      <c r="J25" s="44"/>
    </row>
    <row r="26" spans="1:10" ht="20.100000000000001" customHeight="1" x14ac:dyDescent="0.15">
      <c r="A26" s="38">
        <f t="shared" si="0"/>
        <v>23</v>
      </c>
      <c r="B26" s="87">
        <v>25</v>
      </c>
      <c r="C26" s="54" t="s">
        <v>292</v>
      </c>
      <c r="D26" s="38" t="s">
        <v>222</v>
      </c>
      <c r="E26" s="41"/>
      <c r="F26" s="41"/>
      <c r="G26" s="44"/>
      <c r="H26" s="44"/>
      <c r="I26" s="44"/>
      <c r="J26" s="44"/>
    </row>
    <row r="27" spans="1:10" ht="20.100000000000001" customHeight="1" x14ac:dyDescent="0.15">
      <c r="A27" s="38">
        <f t="shared" si="0"/>
        <v>24</v>
      </c>
      <c r="B27" s="87">
        <v>22</v>
      </c>
      <c r="C27" s="54" t="s">
        <v>352</v>
      </c>
      <c r="D27" s="38" t="s">
        <v>222</v>
      </c>
      <c r="E27" s="41"/>
      <c r="F27" s="41"/>
    </row>
    <row r="28" spans="1:10" ht="20.100000000000001" customHeight="1" x14ac:dyDescent="0.15">
      <c r="A28" s="38">
        <f t="shared" si="0"/>
        <v>25</v>
      </c>
      <c r="B28" s="87">
        <v>15</v>
      </c>
      <c r="C28" s="48" t="s">
        <v>209</v>
      </c>
      <c r="D28" s="47" t="s">
        <v>222</v>
      </c>
      <c r="E28" s="53"/>
      <c r="F28" s="53"/>
    </row>
    <row r="29" spans="1:10" ht="20.100000000000001" customHeight="1" x14ac:dyDescent="0.15">
      <c r="A29" s="38">
        <f t="shared" si="0"/>
        <v>26</v>
      </c>
      <c r="B29" s="107"/>
      <c r="C29" s="52" t="s">
        <v>210</v>
      </c>
      <c r="D29" s="66" t="s">
        <v>223</v>
      </c>
      <c r="E29" s="51"/>
      <c r="F29" s="51"/>
    </row>
    <row r="30" spans="1:10" ht="20.100000000000001" customHeight="1" x14ac:dyDescent="0.15">
      <c r="A30" s="38">
        <f t="shared" si="0"/>
        <v>27</v>
      </c>
      <c r="B30" s="87">
        <v>16</v>
      </c>
      <c r="C30" s="54" t="s">
        <v>224</v>
      </c>
      <c r="D30" s="65" t="s">
        <v>223</v>
      </c>
      <c r="E30" s="51"/>
      <c r="F30" s="51"/>
    </row>
    <row r="31" spans="1:10" ht="20.100000000000001" customHeight="1" x14ac:dyDescent="0.15">
      <c r="A31" s="38">
        <f t="shared" si="0"/>
        <v>28</v>
      </c>
      <c r="B31" s="87">
        <v>29</v>
      </c>
      <c r="C31" s="48" t="s">
        <v>214</v>
      </c>
      <c r="D31" s="47" t="s">
        <v>223</v>
      </c>
      <c r="E31" s="49"/>
      <c r="F31" s="49"/>
    </row>
    <row r="32" spans="1:10" ht="20.100000000000001" customHeight="1" x14ac:dyDescent="0.15">
      <c r="A32" s="38">
        <f t="shared" si="0"/>
        <v>29</v>
      </c>
      <c r="B32" s="87">
        <v>12</v>
      </c>
      <c r="C32" s="52" t="s">
        <v>212</v>
      </c>
      <c r="D32" s="66" t="s">
        <v>225</v>
      </c>
      <c r="E32" s="51"/>
      <c r="F32" s="51"/>
    </row>
    <row r="33" spans="1:10" ht="20.100000000000001" customHeight="1" x14ac:dyDescent="0.15">
      <c r="A33" s="38">
        <f t="shared" si="0"/>
        <v>30</v>
      </c>
      <c r="B33" s="87">
        <v>8</v>
      </c>
      <c r="C33" s="43" t="s">
        <v>213</v>
      </c>
      <c r="D33" s="65" t="s">
        <v>225</v>
      </c>
      <c r="E33" s="41"/>
      <c r="F33" s="41"/>
    </row>
    <row r="34" spans="1:10" ht="20.100000000000001" customHeight="1" x14ac:dyDescent="0.15">
      <c r="A34" s="38">
        <f t="shared" si="0"/>
        <v>31</v>
      </c>
      <c r="B34" s="87">
        <v>4</v>
      </c>
      <c r="C34" s="54" t="s">
        <v>211</v>
      </c>
      <c r="D34" s="65" t="s">
        <v>225</v>
      </c>
      <c r="E34" s="41"/>
      <c r="F34" s="41"/>
    </row>
    <row r="35" spans="1:10" ht="20.100000000000001" customHeight="1" x14ac:dyDescent="0.15">
      <c r="A35" s="38">
        <f t="shared" si="0"/>
        <v>32</v>
      </c>
      <c r="B35" s="87">
        <v>28</v>
      </c>
      <c r="C35" s="64" t="s">
        <v>280</v>
      </c>
      <c r="D35" s="47" t="s">
        <v>225</v>
      </c>
      <c r="E35" s="53"/>
      <c r="F35" s="53"/>
    </row>
    <row r="36" spans="1:10" ht="20.100000000000001" customHeight="1" x14ac:dyDescent="0.15">
      <c r="A36" s="38">
        <f t="shared" si="0"/>
        <v>33</v>
      </c>
      <c r="B36" s="87"/>
      <c r="C36" s="114"/>
      <c r="D36" s="47"/>
      <c r="E36" s="113"/>
      <c r="F36" s="113"/>
      <c r="J36" s="55"/>
    </row>
    <row r="37" spans="1:10" ht="20.100000000000001" customHeight="1" x14ac:dyDescent="0.15">
      <c r="A37" s="38">
        <f t="shared" si="0"/>
        <v>34</v>
      </c>
      <c r="B37" s="66"/>
      <c r="C37" s="93"/>
      <c r="D37" s="96"/>
      <c r="E37" s="51"/>
      <c r="F37" s="51"/>
      <c r="J37" s="55"/>
    </row>
    <row r="38" spans="1:10" ht="20.100000000000001" customHeight="1" x14ac:dyDescent="0.15">
      <c r="A38" s="38">
        <f t="shared" si="0"/>
        <v>35</v>
      </c>
      <c r="B38" s="38"/>
      <c r="C38" s="43"/>
      <c r="D38" s="57"/>
      <c r="E38" s="41"/>
      <c r="F38" s="41"/>
    </row>
    <row r="39" spans="1:10" ht="20.100000000000001" customHeight="1" x14ac:dyDescent="0.15">
      <c r="A39" s="38">
        <f t="shared" si="0"/>
        <v>36</v>
      </c>
      <c r="B39" s="47"/>
      <c r="C39" s="48"/>
      <c r="D39" s="58"/>
      <c r="E39" s="53"/>
      <c r="F39" s="53"/>
      <c r="I39" s="20"/>
    </row>
    <row r="40" spans="1:10" ht="20.100000000000001" customHeight="1" x14ac:dyDescent="0.15">
      <c r="A40" s="20"/>
      <c r="B40" s="20"/>
      <c r="C40" s="97"/>
      <c r="D40" s="60"/>
      <c r="E40" s="61"/>
      <c r="F40" s="61"/>
    </row>
    <row r="41" spans="1:10" s="20" customFormat="1" ht="3.75" customHeight="1" x14ac:dyDescent="0.15">
      <c r="A41"/>
      <c r="B41"/>
      <c r="C41" s="98"/>
      <c r="D41" s="62"/>
      <c r="E41" s="63"/>
      <c r="F41" s="63"/>
      <c r="I41"/>
    </row>
    <row r="42" spans="1:10" x14ac:dyDescent="0.15">
      <c r="E42" s="63">
        <f>COUNTA(E4:E34)</f>
        <v>0</v>
      </c>
    </row>
  </sheetData>
  <mergeCells count="2">
    <mergeCell ref="A1:F1"/>
    <mergeCell ref="A2:F2"/>
  </mergeCells>
  <phoneticPr fontId="2"/>
  <printOptions horizontalCentered="1"/>
  <pageMargins left="0.78740157480314965" right="0.39370078740157483" top="0.59055118110236227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S42"/>
  <sheetViews>
    <sheetView zoomScale="140" zoomScaleNormal="140" zoomScaleSheetLayoutView="98" workbookViewId="0">
      <selection activeCell="D18" sqref="D18:E19"/>
    </sheetView>
  </sheetViews>
  <sheetFormatPr defaultRowHeight="13.5" x14ac:dyDescent="0.15"/>
  <cols>
    <col min="1" max="1" width="4.625" style="106" customWidth="1"/>
    <col min="2" max="2" width="4.625" customWidth="1"/>
    <col min="6" max="7" width="5.625" customWidth="1"/>
    <col min="8" max="8" width="10.625" customWidth="1"/>
    <col min="9" max="12" width="5.625" customWidth="1"/>
    <col min="13" max="13" width="10.625" customWidth="1"/>
    <col min="14" max="15" width="5.625" customWidth="1"/>
    <col min="19" max="19" width="9" style="106"/>
  </cols>
  <sheetData>
    <row r="1" spans="1:19" ht="28.5" x14ac:dyDescent="0.3">
      <c r="D1" s="158" t="s">
        <v>297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9" ht="14.25" x14ac:dyDescent="0.15">
      <c r="D2" s="170" t="s">
        <v>3</v>
      </c>
      <c r="E2" s="170"/>
      <c r="F2" s="170"/>
      <c r="G2" s="170"/>
      <c r="I2" s="170" t="s">
        <v>2</v>
      </c>
      <c r="J2" s="170"/>
      <c r="K2" s="170"/>
      <c r="L2" s="170"/>
      <c r="N2" s="170" t="s">
        <v>3</v>
      </c>
      <c r="O2" s="170"/>
      <c r="P2" s="170"/>
      <c r="Q2" s="170"/>
    </row>
    <row r="3" spans="1:19" ht="17.25" x14ac:dyDescent="0.2">
      <c r="D3" s="171">
        <v>43127</v>
      </c>
      <c r="E3" s="156"/>
      <c r="F3" s="156"/>
      <c r="G3" s="156"/>
      <c r="I3" s="171">
        <v>43141</v>
      </c>
      <c r="J3" s="156"/>
      <c r="K3" s="156"/>
      <c r="L3" s="156"/>
      <c r="N3" s="172">
        <v>43127</v>
      </c>
      <c r="O3" s="172"/>
      <c r="P3" s="172"/>
      <c r="Q3" s="172"/>
    </row>
    <row r="4" spans="1:19" x14ac:dyDescent="0.15">
      <c r="D4" s="147" t="s">
        <v>298</v>
      </c>
      <c r="E4" s="147"/>
      <c r="F4" s="147"/>
      <c r="G4" s="147"/>
      <c r="I4" s="147" t="s">
        <v>298</v>
      </c>
      <c r="J4" s="147"/>
      <c r="K4" s="147"/>
      <c r="L4" s="147"/>
      <c r="N4" s="147" t="s">
        <v>298</v>
      </c>
      <c r="O4" s="147"/>
      <c r="P4" s="147"/>
      <c r="Q4" s="147"/>
    </row>
    <row r="6" spans="1:19" ht="13.5" customHeight="1" x14ac:dyDescent="0.15">
      <c r="A6" s="173">
        <v>1</v>
      </c>
      <c r="D6" s="164" t="str">
        <f>IF('各チーム(低)31'!$B$4="",A6,VLOOKUP(低学年31!A6,'各チーム(低)31'!B$4:C$36,2,FALSE))</f>
        <v>フォルサ若松ＦＣ</v>
      </c>
      <c r="E6" s="165"/>
      <c r="P6" s="164" t="str">
        <f>IF('各チーム(低)31'!$B$4="",S6,VLOOKUP(S6,'各チーム(低)31'!B$4:C$36,2,FALSE))</f>
        <v>大野原SSS</v>
      </c>
      <c r="Q6" s="165"/>
      <c r="S6" s="173">
        <v>17</v>
      </c>
    </row>
    <row r="7" spans="1:19" ht="13.5" customHeight="1" x14ac:dyDescent="0.15">
      <c r="A7" s="173"/>
      <c r="D7" s="166"/>
      <c r="E7" s="167"/>
      <c r="F7" s="145" t="s">
        <v>227</v>
      </c>
      <c r="M7" t="s">
        <v>230</v>
      </c>
      <c r="O7" s="153"/>
      <c r="P7" s="166"/>
      <c r="Q7" s="167"/>
      <c r="S7" s="173"/>
    </row>
    <row r="8" spans="1:19" ht="13.5" customHeight="1" x14ac:dyDescent="0.15">
      <c r="A8" s="173">
        <v>2</v>
      </c>
      <c r="D8" s="164" t="str">
        <f>IF('各チーム(低)31'!$B$4="",A8,VLOOKUP(低学年31!A8,'各チーム(低)31'!B$4:C$36,2,FALSE))</f>
        <v>波野SSS</v>
      </c>
      <c r="E8" s="165"/>
      <c r="F8" s="145"/>
      <c r="O8" s="153"/>
      <c r="P8" s="164" t="str">
        <f>IF('各チーム(低)31'!$B$4="",S8,VLOOKUP(S8,'各チーム(低)31'!B$4:C$36,2,FALSE))</f>
        <v>鹿島アントラーズジュニア</v>
      </c>
      <c r="Q8" s="165"/>
      <c r="S8" s="173">
        <v>18</v>
      </c>
    </row>
    <row r="9" spans="1:19" ht="13.5" customHeight="1" x14ac:dyDescent="0.15">
      <c r="A9" s="173"/>
      <c r="C9" s="148" t="s">
        <v>228</v>
      </c>
      <c r="D9" s="166"/>
      <c r="E9" s="167"/>
      <c r="G9" s="145" t="s">
        <v>229</v>
      </c>
      <c r="H9" s="19" t="s">
        <v>41</v>
      </c>
      <c r="N9" s="154"/>
      <c r="P9" s="166"/>
      <c r="Q9" s="167"/>
      <c r="R9" s="99"/>
      <c r="S9" s="173"/>
    </row>
    <row r="10" spans="1:19" ht="13.5" customHeight="1" x14ac:dyDescent="0.15">
      <c r="A10" s="173">
        <v>3</v>
      </c>
      <c r="C10" s="148"/>
      <c r="D10" s="164" t="str">
        <f>IF('各チーム(低)31'!$B$4="",A10,VLOOKUP(低学年31!A10,'各チーム(低)31'!B$4:C$36,2,FALSE))</f>
        <v>軽野東SSS</v>
      </c>
      <c r="E10" s="165"/>
      <c r="G10" s="145"/>
      <c r="N10" s="154"/>
      <c r="P10" s="164" t="str">
        <f>IF('各チーム(低)31'!$B$4="",S10,VLOOKUP(S10,'各チーム(低)31'!B$4:C$36,2,FALSE))</f>
        <v>牛堀SSS</v>
      </c>
      <c r="Q10" s="165"/>
      <c r="R10" s="99"/>
      <c r="S10" s="173">
        <v>19</v>
      </c>
    </row>
    <row r="11" spans="1:19" ht="13.5" customHeight="1" x14ac:dyDescent="0.15">
      <c r="A11" s="173"/>
      <c r="D11" s="166"/>
      <c r="E11" s="167"/>
      <c r="F11" s="145" t="s">
        <v>231</v>
      </c>
      <c r="O11" s="117"/>
      <c r="P11" s="166"/>
      <c r="Q11" s="167"/>
      <c r="S11" s="173"/>
    </row>
    <row r="12" spans="1:19" ht="13.5" customHeight="1" x14ac:dyDescent="0.15">
      <c r="A12" s="173">
        <v>4</v>
      </c>
      <c r="D12" s="164" t="str">
        <f>IF('各チーム(低)31'!$B$4="",A12,VLOOKUP(低学年31!A12,'各チーム(低)31'!B$4:C$36,2,FALSE))</f>
        <v>鉾田SSS</v>
      </c>
      <c r="E12" s="165"/>
      <c r="F12" s="145"/>
      <c r="H12" s="146" t="s">
        <v>233</v>
      </c>
      <c r="M12" s="146" t="s">
        <v>234</v>
      </c>
      <c r="O12" s="100" t="s">
        <v>305</v>
      </c>
      <c r="P12" s="116"/>
      <c r="Q12" s="116"/>
      <c r="S12" s="173"/>
    </row>
    <row r="13" spans="1:19" ht="13.5" customHeight="1" x14ac:dyDescent="0.15">
      <c r="A13" s="173"/>
      <c r="D13" s="166"/>
      <c r="E13" s="167"/>
      <c r="H13" s="146"/>
      <c r="M13" s="146"/>
      <c r="O13" s="16" t="s">
        <v>306</v>
      </c>
      <c r="P13" s="101"/>
      <c r="Q13" s="101"/>
      <c r="S13" s="173"/>
    </row>
    <row r="14" spans="1:19" ht="13.5" customHeight="1" x14ac:dyDescent="0.15">
      <c r="A14" s="173">
        <v>5</v>
      </c>
      <c r="D14" s="164" t="str">
        <f>IF('各チーム(低)31'!$B$4="",A14,VLOOKUP(低学年31!A14,'各チーム(低)31'!B$4:C$36,2,FALSE))</f>
        <v>横瀬SSS</v>
      </c>
      <c r="E14" s="165"/>
      <c r="H14" s="146"/>
      <c r="O14" s="16" t="s">
        <v>307</v>
      </c>
    </row>
    <row r="15" spans="1:19" ht="13.5" customHeight="1" x14ac:dyDescent="0.15">
      <c r="A15" s="173"/>
      <c r="D15" s="166"/>
      <c r="E15" s="167"/>
      <c r="F15" s="145" t="s">
        <v>235</v>
      </c>
      <c r="H15" s="146"/>
      <c r="P15" s="164" t="str">
        <f>IF('各チーム(低)31'!$B$4="",S15,VLOOKUP(S15,'各チーム(低)31'!B$4:C$36,2,FALSE))</f>
        <v>息栖SSS</v>
      </c>
      <c r="Q15" s="165"/>
      <c r="S15" s="173">
        <v>20</v>
      </c>
    </row>
    <row r="16" spans="1:19" ht="13.5" customHeight="1" x14ac:dyDescent="0.15">
      <c r="A16" s="173">
        <v>6</v>
      </c>
      <c r="D16" s="164" t="str">
        <f>IF('各チーム(低)31'!$B$4="",A16,VLOOKUP(低学年31!A16,'各チーム(低)31'!B$4:C$36,2,FALSE))</f>
        <v>FCｸﾚｾｰﾙ鹿嶋</v>
      </c>
      <c r="E16" s="165"/>
      <c r="F16" s="145"/>
      <c r="P16" s="166"/>
      <c r="Q16" s="167"/>
      <c r="S16" s="173"/>
    </row>
    <row r="17" spans="1:19" ht="13.5" customHeight="1" x14ac:dyDescent="0.15">
      <c r="A17" s="173"/>
      <c r="C17" s="148" t="s">
        <v>236</v>
      </c>
      <c r="D17" s="166"/>
      <c r="E17" s="167"/>
      <c r="G17" s="145" t="s">
        <v>237</v>
      </c>
      <c r="H17" s="19" t="s">
        <v>42</v>
      </c>
      <c r="M17" t="s">
        <v>46</v>
      </c>
      <c r="P17" s="164" t="str">
        <f>IF('各チーム(低)31'!$B$4="",S17,VLOOKUP(S17,'各チーム(低)31'!B$4:C$36,2,FALSE))</f>
        <v>鉢形SSS</v>
      </c>
      <c r="Q17" s="165"/>
      <c r="S17" s="173">
        <v>21</v>
      </c>
    </row>
    <row r="18" spans="1:19" ht="13.5" customHeight="1" x14ac:dyDescent="0.15">
      <c r="A18" s="173">
        <v>7</v>
      </c>
      <c r="C18" s="148"/>
      <c r="D18" s="164" t="str">
        <f>IF('各チーム(低)31'!$B$4="",A18,VLOOKUP(低学年31!A18,'各チーム(低)31'!B$4:C$36,2,FALSE))</f>
        <v>鹿島SSS</v>
      </c>
      <c r="E18" s="165"/>
      <c r="G18" s="145"/>
      <c r="P18" s="166"/>
      <c r="Q18" s="167"/>
      <c r="S18" s="173"/>
    </row>
    <row r="19" spans="1:19" ht="13.5" customHeight="1" x14ac:dyDescent="0.15">
      <c r="A19" s="173"/>
      <c r="D19" s="166"/>
      <c r="E19" s="167"/>
      <c r="F19" s="145" t="s">
        <v>238</v>
      </c>
      <c r="P19" s="164" t="str">
        <f>IF('各チーム(低)31'!$B$4="",S19,VLOOKUP(S19,'各チーム(低)31'!B$4:C$36,2,FALSE))</f>
        <v>津知・潮来</v>
      </c>
      <c r="Q19" s="165"/>
      <c r="S19" s="173">
        <v>22</v>
      </c>
    </row>
    <row r="20" spans="1:19" ht="13.5" customHeight="1" x14ac:dyDescent="0.15">
      <c r="A20" s="173">
        <v>8</v>
      </c>
      <c r="D20" s="164" t="str">
        <f>IF('各チーム(低)31'!$B$4="",A20,VLOOKUP(低学年31!A20,'各チーム(低)31'!B$4:C$36,2,FALSE))</f>
        <v>FCドルフィン大洋S</v>
      </c>
      <c r="E20" s="165"/>
      <c r="F20" s="145"/>
      <c r="P20" s="166"/>
      <c r="Q20" s="167"/>
      <c r="S20" s="173"/>
    </row>
    <row r="21" spans="1:19" ht="13.5" customHeight="1" x14ac:dyDescent="0.15">
      <c r="A21" s="173"/>
      <c r="D21" s="166"/>
      <c r="E21" s="167"/>
      <c r="J21" s="84"/>
      <c r="K21" s="84"/>
      <c r="L21" s="20"/>
      <c r="O21" t="s">
        <v>308</v>
      </c>
    </row>
    <row r="22" spans="1:19" ht="13.5" customHeight="1" x14ac:dyDescent="0.15">
      <c r="D22" s="62"/>
      <c r="E22" s="62"/>
      <c r="H22" s="146" t="s">
        <v>239</v>
      </c>
      <c r="I22" s="146"/>
      <c r="L22" s="155" t="s">
        <v>240</v>
      </c>
      <c r="M22" s="155"/>
      <c r="O22" t="s">
        <v>309</v>
      </c>
    </row>
    <row r="23" spans="1:19" ht="13.5" customHeight="1" x14ac:dyDescent="0.15">
      <c r="D23" s="62"/>
      <c r="E23" s="62"/>
      <c r="H23" s="146"/>
      <c r="I23" s="146"/>
      <c r="J23" s="146" t="s">
        <v>241</v>
      </c>
      <c r="K23" s="146"/>
      <c r="L23" s="155"/>
      <c r="M23" s="155"/>
      <c r="O23" t="s">
        <v>310</v>
      </c>
    </row>
    <row r="24" spans="1:19" ht="13.5" customHeight="1" x14ac:dyDescent="0.15">
      <c r="D24" s="62"/>
      <c r="E24" s="62"/>
      <c r="H24" s="147" t="s">
        <v>242</v>
      </c>
      <c r="I24" s="147"/>
      <c r="J24" s="146"/>
      <c r="K24" s="146"/>
      <c r="L24" s="157" t="s">
        <v>243</v>
      </c>
      <c r="M24" s="157"/>
      <c r="N24" s="20"/>
      <c r="O24" s="20"/>
      <c r="P24" s="21"/>
      <c r="Q24" s="21"/>
    </row>
    <row r="25" spans="1:19" ht="13.5" customHeight="1" x14ac:dyDescent="0.15">
      <c r="A25" s="173">
        <v>9</v>
      </c>
      <c r="D25" s="164" t="str">
        <f>IF('各チーム(低)31'!$B$4="",A25,VLOOKUP(低学年31!A25,'各チーム(低)31'!B$4:C$36,2,FALSE))</f>
        <v>波崎太田ＦＣ</v>
      </c>
      <c r="E25" s="165"/>
      <c r="J25" s="147" t="s">
        <v>244</v>
      </c>
      <c r="K25" s="147"/>
      <c r="L25" s="20"/>
      <c r="M25" s="20"/>
      <c r="N25" s="20"/>
      <c r="O25" s="20"/>
      <c r="P25" s="164" t="str">
        <f>IF('各チーム(低)31'!$B$4="",S25,VLOOKUP(S25,'各チーム(低)31'!B$4:C$36,2,FALSE))</f>
        <v>軽野SSS</v>
      </c>
      <c r="Q25" s="165"/>
      <c r="S25" s="173">
        <v>23</v>
      </c>
    </row>
    <row r="26" spans="1:19" ht="13.5" customHeight="1" x14ac:dyDescent="0.15">
      <c r="A26" s="173"/>
      <c r="D26" s="166"/>
      <c r="E26" s="167"/>
      <c r="F26" s="145" t="s">
        <v>245</v>
      </c>
      <c r="L26" s="20"/>
      <c r="M26" s="20"/>
      <c r="N26" s="20"/>
      <c r="O26" s="153"/>
      <c r="P26" s="166"/>
      <c r="Q26" s="167"/>
      <c r="S26" s="173"/>
    </row>
    <row r="27" spans="1:19" ht="13.5" customHeight="1" x14ac:dyDescent="0.15">
      <c r="A27" s="173">
        <v>10</v>
      </c>
      <c r="D27" s="164" t="str">
        <f>IF('各チーム(低)31'!$B$4="",A27,VLOOKUP(低学年31!A27,'各チーム(低)31'!B$4:C$36,2,FALSE))</f>
        <v>大野SSS</v>
      </c>
      <c r="E27" s="165"/>
      <c r="F27" s="145"/>
      <c r="L27" s="20"/>
      <c r="M27" s="20"/>
      <c r="N27" s="20"/>
      <c r="O27" s="153"/>
      <c r="P27" s="164" t="str">
        <f>IF('各チーム(低)31'!$B$4="",S27,VLOOKUP(S27,'各チーム(低)31'!B$4:C$36,2,FALSE))</f>
        <v>平井SSS</v>
      </c>
      <c r="Q27" s="165"/>
      <c r="S27" s="173">
        <v>24</v>
      </c>
    </row>
    <row r="28" spans="1:19" ht="13.5" customHeight="1" x14ac:dyDescent="0.15">
      <c r="A28" s="173"/>
      <c r="C28" s="148" t="s">
        <v>247</v>
      </c>
      <c r="D28" s="166"/>
      <c r="E28" s="167"/>
      <c r="G28" s="145" t="s">
        <v>248</v>
      </c>
      <c r="H28" s="19" t="s">
        <v>43</v>
      </c>
      <c r="L28" s="20"/>
      <c r="M28" s="20" t="s">
        <v>47</v>
      </c>
      <c r="N28" s="154"/>
      <c r="O28" s="20"/>
      <c r="P28" s="166"/>
      <c r="Q28" s="167"/>
      <c r="R28" s="144"/>
      <c r="S28" s="173"/>
    </row>
    <row r="29" spans="1:19" ht="13.5" customHeight="1" x14ac:dyDescent="0.15">
      <c r="A29" s="173">
        <v>11</v>
      </c>
      <c r="C29" s="148"/>
      <c r="D29" s="164" t="str">
        <f>IF('各チーム(低)31'!$B$4="",A29,VLOOKUP(低学年31!A29,'各チーム(低)31'!B$4:C$36,2,FALSE))</f>
        <v>三笠小SSS</v>
      </c>
      <c r="E29" s="165"/>
      <c r="G29" s="145"/>
      <c r="L29" s="20"/>
      <c r="M29" s="20"/>
      <c r="N29" s="154"/>
      <c r="O29" s="20"/>
      <c r="P29" s="164" t="str">
        <f>IF('各チーム(低)31'!$B$4="",S29,VLOOKUP(S29,'各チーム(低)31'!B$4:C$36,2,FALSE))</f>
        <v>日の出SSS</v>
      </c>
      <c r="Q29" s="165"/>
      <c r="R29" s="144"/>
      <c r="S29" s="173">
        <v>25</v>
      </c>
    </row>
    <row r="30" spans="1:19" ht="13.5" customHeight="1" x14ac:dyDescent="0.15">
      <c r="A30" s="173"/>
      <c r="D30" s="166"/>
      <c r="E30" s="167"/>
      <c r="F30" s="145" t="s">
        <v>249</v>
      </c>
      <c r="L30" s="20"/>
      <c r="M30" s="20"/>
      <c r="N30" s="20"/>
      <c r="O30" s="117"/>
      <c r="P30" s="166"/>
      <c r="Q30" s="167"/>
      <c r="S30" s="173"/>
    </row>
    <row r="31" spans="1:19" ht="13.5" customHeight="1" x14ac:dyDescent="0.15">
      <c r="A31" s="173">
        <v>12</v>
      </c>
      <c r="D31" s="164" t="str">
        <f>IF('各チーム(低)31'!$B$4="",A31,VLOOKUP(低学年31!A31,'各チーム(低)31'!B$4:C$36,2,FALSE))</f>
        <v>青柳EFC SS</v>
      </c>
      <c r="E31" s="165"/>
      <c r="F31" s="145"/>
      <c r="H31" s="146" t="s">
        <v>232</v>
      </c>
      <c r="L31" s="20"/>
      <c r="M31" s="155" t="s">
        <v>246</v>
      </c>
      <c r="N31" s="20"/>
      <c r="O31" s="100" t="s">
        <v>355</v>
      </c>
      <c r="P31" s="116"/>
      <c r="Q31" s="116"/>
      <c r="S31" s="173"/>
    </row>
    <row r="32" spans="1:19" ht="13.5" customHeight="1" x14ac:dyDescent="0.15">
      <c r="A32" s="173"/>
      <c r="D32" s="166"/>
      <c r="E32" s="167"/>
      <c r="H32" s="146"/>
      <c r="L32" s="20"/>
      <c r="M32" s="155"/>
      <c r="N32" s="20"/>
      <c r="O32" s="17" t="s">
        <v>357</v>
      </c>
      <c r="P32" s="101"/>
      <c r="Q32" s="101"/>
      <c r="S32" s="173"/>
    </row>
    <row r="33" spans="1:19" ht="13.5" customHeight="1" x14ac:dyDescent="0.15">
      <c r="A33" s="173">
        <v>13</v>
      </c>
      <c r="D33" s="164" t="str">
        <f>IF('各チーム(低)31'!$B$4="",A33,VLOOKUP(低学年31!A33,'各チーム(低)31'!B$4:C$36,2,FALSE))</f>
        <v>土合ＦＣ</v>
      </c>
      <c r="E33" s="165"/>
      <c r="H33" s="146"/>
      <c r="L33" s="20"/>
      <c r="M33" s="155"/>
      <c r="N33" s="20"/>
      <c r="O33" s="20" t="s">
        <v>359</v>
      </c>
      <c r="P33" s="101"/>
      <c r="Q33" s="101"/>
      <c r="S33" s="173">
        <v>26</v>
      </c>
    </row>
    <row r="34" spans="1:19" ht="13.5" customHeight="1" x14ac:dyDescent="0.15">
      <c r="A34" s="173"/>
      <c r="D34" s="166"/>
      <c r="E34" s="167"/>
      <c r="F34" s="145" t="s">
        <v>250</v>
      </c>
      <c r="H34" s="146"/>
      <c r="L34" s="20"/>
      <c r="M34" s="155"/>
      <c r="N34" s="20"/>
      <c r="O34" s="154"/>
      <c r="P34" s="102"/>
      <c r="Q34" s="102"/>
      <c r="S34" s="173"/>
    </row>
    <row r="35" spans="1:19" ht="13.5" customHeight="1" x14ac:dyDescent="0.15">
      <c r="A35" s="173">
        <v>14</v>
      </c>
      <c r="D35" s="164" t="str">
        <f>IF('各チーム(低)31'!$B$4="",A35,VLOOKUP(低学年31!A35,'各チーム(低)31'!B$4:C$36,2,FALSE))</f>
        <v>豊郷SSS</v>
      </c>
      <c r="E35" s="165"/>
      <c r="F35" s="145"/>
      <c r="L35" s="20"/>
      <c r="M35" s="20"/>
      <c r="N35" s="20"/>
      <c r="O35" s="153"/>
      <c r="P35" s="164" t="str">
        <f>IF('各チーム(低)31'!$B$4="",S33,VLOOKUP(S33,'各チーム(低)31'!B$4:C$36,2,FALSE))</f>
        <v>FC波崎</v>
      </c>
      <c r="Q35" s="165"/>
      <c r="S35" s="173">
        <v>27</v>
      </c>
    </row>
    <row r="36" spans="1:19" ht="13.5" customHeight="1" x14ac:dyDescent="0.15">
      <c r="A36" s="173"/>
      <c r="C36" s="148" t="s">
        <v>251</v>
      </c>
      <c r="D36" s="166"/>
      <c r="E36" s="167"/>
      <c r="G36" s="145" t="s">
        <v>252</v>
      </c>
      <c r="H36" s="19" t="s">
        <v>44</v>
      </c>
      <c r="L36" s="20"/>
      <c r="M36" s="20" t="s">
        <v>48</v>
      </c>
      <c r="N36" s="154"/>
      <c r="O36" s="153" t="s">
        <v>356</v>
      </c>
      <c r="P36" s="166"/>
      <c r="Q36" s="167"/>
      <c r="R36" s="144"/>
      <c r="S36" s="173"/>
    </row>
    <row r="37" spans="1:19" ht="13.5" customHeight="1" x14ac:dyDescent="0.15">
      <c r="A37" s="173">
        <v>15</v>
      </c>
      <c r="C37" s="148"/>
      <c r="D37" s="164" t="str">
        <f>IF('各チーム(低)31'!$B$4="",A37,VLOOKUP(低学年31!A37,'各チーム(低)31'!B$4:C$36,2,FALSE))</f>
        <v>延方SS</v>
      </c>
      <c r="E37" s="165"/>
      <c r="G37" s="145"/>
      <c r="L37" s="20"/>
      <c r="M37" s="20"/>
      <c r="N37" s="154"/>
      <c r="O37" s="153"/>
      <c r="P37" s="164" t="str">
        <f>IF('各チーム(低)31'!$B$4="",S35,VLOOKUP(S35,'各チーム(低)31'!B$4:C$36,2,FALSE))</f>
        <v>高松小SSS</v>
      </c>
      <c r="Q37" s="165"/>
      <c r="R37" s="144"/>
      <c r="S37" s="173">
        <v>28</v>
      </c>
    </row>
    <row r="38" spans="1:19" ht="13.5" customHeight="1" x14ac:dyDescent="0.15">
      <c r="A38" s="173"/>
      <c r="D38" s="166"/>
      <c r="E38" s="167"/>
      <c r="F38" s="145" t="s">
        <v>253</v>
      </c>
      <c r="L38" s="20"/>
      <c r="M38" s="20"/>
      <c r="N38" s="154" t="s">
        <v>360</v>
      </c>
      <c r="O38" s="153"/>
      <c r="P38" s="166"/>
      <c r="Q38" s="167"/>
      <c r="R38" s="168" t="s">
        <v>363</v>
      </c>
      <c r="S38" s="173"/>
    </row>
    <row r="39" spans="1:19" ht="13.5" customHeight="1" x14ac:dyDescent="0.15">
      <c r="A39" s="173">
        <v>16</v>
      </c>
      <c r="D39" s="164" t="str">
        <f>IF('各チーム(低)31'!$B$4="",A39,VLOOKUP(低学年31!A39,'各チーム(低)31'!B$4:C$36,2,FALSE))</f>
        <v>玉造FC</v>
      </c>
      <c r="E39" s="165"/>
      <c r="F39" s="145"/>
      <c r="M39" s="20"/>
      <c r="N39" s="154"/>
      <c r="O39" s="153"/>
      <c r="P39" s="164" t="str">
        <f>IF('各チーム(低)31'!$B$4="",S37,VLOOKUP(S37,'各チーム(低)31'!B$4:C$36,2,FALSE))</f>
        <v>旭SSS</v>
      </c>
      <c r="Q39" s="165"/>
      <c r="R39" s="168"/>
      <c r="S39" s="173">
        <v>29</v>
      </c>
    </row>
    <row r="40" spans="1:19" ht="13.5" customHeight="1" x14ac:dyDescent="0.15">
      <c r="A40" s="173"/>
      <c r="D40" s="166"/>
      <c r="E40" s="167"/>
      <c r="M40" s="20"/>
      <c r="N40" s="20"/>
      <c r="O40" s="153" t="s">
        <v>358</v>
      </c>
      <c r="P40" s="166"/>
      <c r="Q40" s="167"/>
      <c r="S40" s="173"/>
    </row>
    <row r="41" spans="1:19" ht="13.5" customHeight="1" x14ac:dyDescent="0.15">
      <c r="M41" s="20"/>
      <c r="N41" s="20"/>
      <c r="O41" s="153"/>
      <c r="P41" s="164" t="str">
        <f>IF('各チーム(低)31'!$B$4="",S39,VLOOKUP(S39,'各チーム(低)31'!B$4:C$36,2,FALSE))</f>
        <v>FC麻生</v>
      </c>
      <c r="Q41" s="165"/>
    </row>
    <row r="42" spans="1:19" x14ac:dyDescent="0.15">
      <c r="J42" s="169">
        <v>43111</v>
      </c>
      <c r="K42" s="169"/>
      <c r="L42" s="169"/>
      <c r="P42" s="166"/>
      <c r="Q42" s="167"/>
    </row>
  </sheetData>
  <mergeCells count="110">
    <mergeCell ref="C17:C18"/>
    <mergeCell ref="G17:G18"/>
    <mergeCell ref="P17:Q18"/>
    <mergeCell ref="D18:E19"/>
    <mergeCell ref="F19:F20"/>
    <mergeCell ref="P19:Q20"/>
    <mergeCell ref="S35:S36"/>
    <mergeCell ref="S37:S38"/>
    <mergeCell ref="S39:S40"/>
    <mergeCell ref="S19:S20"/>
    <mergeCell ref="S25:S26"/>
    <mergeCell ref="S27:S28"/>
    <mergeCell ref="S29:S30"/>
    <mergeCell ref="S31:S32"/>
    <mergeCell ref="S33:S34"/>
    <mergeCell ref="P25:Q26"/>
    <mergeCell ref="F26:F27"/>
    <mergeCell ref="O26:O27"/>
    <mergeCell ref="H22:I23"/>
    <mergeCell ref="L22:M23"/>
    <mergeCell ref="J23:K24"/>
    <mergeCell ref="H24:I24"/>
    <mergeCell ref="L24:M24"/>
    <mergeCell ref="D25:E26"/>
    <mergeCell ref="J25:K25"/>
    <mergeCell ref="D20:E21"/>
    <mergeCell ref="M12:M13"/>
    <mergeCell ref="D14:E15"/>
    <mergeCell ref="F15:F16"/>
    <mergeCell ref="S6:S7"/>
    <mergeCell ref="S8:S9"/>
    <mergeCell ref="S10:S11"/>
    <mergeCell ref="S12:S13"/>
    <mergeCell ref="S15:S16"/>
    <mergeCell ref="S17:S18"/>
    <mergeCell ref="A6:A7"/>
    <mergeCell ref="A8:A9"/>
    <mergeCell ref="A10:A11"/>
    <mergeCell ref="A12:A13"/>
    <mergeCell ref="A14:A15"/>
    <mergeCell ref="A16:A17"/>
    <mergeCell ref="A18:A19"/>
    <mergeCell ref="A20:A21"/>
    <mergeCell ref="A25:A26"/>
    <mergeCell ref="D27:E28"/>
    <mergeCell ref="P27:Q28"/>
    <mergeCell ref="P39:Q40"/>
    <mergeCell ref="F34:F35"/>
    <mergeCell ref="O34:O35"/>
    <mergeCell ref="D35:E36"/>
    <mergeCell ref="P35:Q36"/>
    <mergeCell ref="A35:A36"/>
    <mergeCell ref="A37:A38"/>
    <mergeCell ref="A39:A40"/>
    <mergeCell ref="A33:A34"/>
    <mergeCell ref="C36:C37"/>
    <mergeCell ref="G36:G37"/>
    <mergeCell ref="N36:N37"/>
    <mergeCell ref="A27:A28"/>
    <mergeCell ref="C28:C29"/>
    <mergeCell ref="G28:G29"/>
    <mergeCell ref="N28:N29"/>
    <mergeCell ref="A29:A30"/>
    <mergeCell ref="A31:A32"/>
    <mergeCell ref="C9:C10"/>
    <mergeCell ref="G9:G10"/>
    <mergeCell ref="N9:N10"/>
    <mergeCell ref="D1:Q1"/>
    <mergeCell ref="D2:G2"/>
    <mergeCell ref="I2:L2"/>
    <mergeCell ref="N2:Q2"/>
    <mergeCell ref="D3:G3"/>
    <mergeCell ref="I3:L3"/>
    <mergeCell ref="N3:Q3"/>
    <mergeCell ref="D10:E11"/>
    <mergeCell ref="P10:Q11"/>
    <mergeCell ref="F11:F12"/>
    <mergeCell ref="D12:E13"/>
    <mergeCell ref="H12:H15"/>
    <mergeCell ref="D4:G4"/>
    <mergeCell ref="I4:L4"/>
    <mergeCell ref="N4:Q4"/>
    <mergeCell ref="D6:E7"/>
    <mergeCell ref="P6:Q7"/>
    <mergeCell ref="F7:F8"/>
    <mergeCell ref="O7:O8"/>
    <mergeCell ref="D8:E9"/>
    <mergeCell ref="P8:Q9"/>
    <mergeCell ref="P41:Q42"/>
    <mergeCell ref="O36:O37"/>
    <mergeCell ref="O40:O41"/>
    <mergeCell ref="N38:N39"/>
    <mergeCell ref="R38:R39"/>
    <mergeCell ref="J42:L42"/>
    <mergeCell ref="P15:Q16"/>
    <mergeCell ref="D16:E17"/>
    <mergeCell ref="R36:R37"/>
    <mergeCell ref="D37:E38"/>
    <mergeCell ref="P37:Q38"/>
    <mergeCell ref="F38:F39"/>
    <mergeCell ref="O38:O39"/>
    <mergeCell ref="D39:E40"/>
    <mergeCell ref="R28:R29"/>
    <mergeCell ref="D29:E30"/>
    <mergeCell ref="P29:Q30"/>
    <mergeCell ref="F30:F31"/>
    <mergeCell ref="D31:E32"/>
    <mergeCell ref="H31:H34"/>
    <mergeCell ref="M31:M34"/>
    <mergeCell ref="D33:E34"/>
  </mergeCells>
  <phoneticPr fontId="2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2:I44"/>
  <sheetViews>
    <sheetView topLeftCell="A12" workbookViewId="0">
      <selection activeCell="G43" sqref="G43"/>
    </sheetView>
  </sheetViews>
  <sheetFormatPr defaultRowHeight="13.5" x14ac:dyDescent="0.15"/>
  <cols>
    <col min="1" max="3" width="20.625" style="62" customWidth="1"/>
    <col min="4" max="4" width="6" style="62" customWidth="1"/>
    <col min="5" max="6" width="20.625" style="62" customWidth="1"/>
    <col min="7" max="7" width="20.5" style="62" customWidth="1"/>
    <col min="8" max="9" width="7.625" style="60" customWidth="1"/>
    <col min="10" max="16384" width="9" style="62"/>
  </cols>
  <sheetData>
    <row r="2" spans="1:9" ht="28.5" x14ac:dyDescent="0.3">
      <c r="A2" s="174" t="s">
        <v>300</v>
      </c>
      <c r="B2" s="174"/>
      <c r="C2" s="174"/>
      <c r="D2" s="174"/>
      <c r="E2" s="174"/>
      <c r="F2" s="174"/>
      <c r="G2" s="174"/>
      <c r="H2" s="118"/>
      <c r="I2" s="118"/>
    </row>
    <row r="3" spans="1:9" ht="28.5" x14ac:dyDescent="0.3">
      <c r="A3" s="119"/>
      <c r="B3" s="119"/>
      <c r="C3" s="120"/>
      <c r="D3" s="121"/>
      <c r="E3" s="119"/>
      <c r="F3" s="119"/>
      <c r="G3" s="119"/>
      <c r="H3" s="118"/>
      <c r="I3" s="118"/>
    </row>
    <row r="4" spans="1:9" ht="28.5" x14ac:dyDescent="0.3">
      <c r="A4" s="122">
        <v>43127</v>
      </c>
      <c r="B4" s="119"/>
      <c r="C4" s="123"/>
      <c r="D4" s="121"/>
      <c r="E4" s="119"/>
      <c r="F4" s="119"/>
      <c r="G4" s="119"/>
      <c r="H4" s="118"/>
      <c r="I4" s="118"/>
    </row>
    <row r="5" spans="1:9" ht="13.5" customHeight="1" x14ac:dyDescent="0.25">
      <c r="A5" s="124"/>
      <c r="B5" s="124"/>
      <c r="C5" s="124"/>
      <c r="D5" s="124"/>
      <c r="E5" s="124"/>
      <c r="F5" s="124"/>
      <c r="G5" s="124"/>
      <c r="H5" s="125"/>
      <c r="I5" s="125"/>
    </row>
    <row r="6" spans="1:9" ht="24.95" customHeight="1" x14ac:dyDescent="0.15">
      <c r="A6" s="175" t="s">
        <v>301</v>
      </c>
      <c r="B6" s="175"/>
      <c r="C6" s="175" t="s">
        <v>7</v>
      </c>
      <c r="D6" s="175"/>
      <c r="E6" s="175"/>
      <c r="F6" s="176" t="s">
        <v>8</v>
      </c>
      <c r="G6" s="177"/>
      <c r="H6" s="126"/>
      <c r="I6" s="127"/>
    </row>
    <row r="7" spans="1:9" s="69" customFormat="1" ht="24.95" customHeight="1" x14ac:dyDescent="0.15">
      <c r="A7" s="71" t="s">
        <v>9</v>
      </c>
      <c r="B7" s="128">
        <v>0.375</v>
      </c>
      <c r="C7" s="68" t="str">
        <f>低学年31!D6</f>
        <v>フォルサ若松ＦＣ</v>
      </c>
      <c r="D7" s="72" t="s">
        <v>137</v>
      </c>
      <c r="E7" s="70" t="str">
        <f>低学年31!D8</f>
        <v>波野SSS</v>
      </c>
      <c r="F7" s="71" t="str">
        <f>C8</f>
        <v>横瀬SSS</v>
      </c>
      <c r="G7" s="71" t="str">
        <f>E8</f>
        <v>FCｸﾚｾｰﾙ鹿嶋</v>
      </c>
      <c r="H7" s="73"/>
      <c r="I7" s="129"/>
    </row>
    <row r="8" spans="1:9" s="69" customFormat="1" ht="24.95" customHeight="1" x14ac:dyDescent="0.15">
      <c r="A8" s="71" t="s">
        <v>10</v>
      </c>
      <c r="B8" s="128">
        <v>0.40625</v>
      </c>
      <c r="C8" s="68" t="str">
        <f>低学年31!D14</f>
        <v>横瀬SSS</v>
      </c>
      <c r="D8" s="72" t="s">
        <v>137</v>
      </c>
      <c r="E8" s="70" t="str">
        <f>低学年31!D16</f>
        <v>FCｸﾚｾｰﾙ鹿嶋</v>
      </c>
      <c r="F8" s="71" t="str">
        <f>C7</f>
        <v>フォルサ若松ＦＣ</v>
      </c>
      <c r="G8" s="71" t="str">
        <f>E7</f>
        <v>波野SSS</v>
      </c>
      <c r="H8" s="73"/>
      <c r="I8" s="129"/>
    </row>
    <row r="9" spans="1:9" s="69" customFormat="1" ht="24.95" customHeight="1" x14ac:dyDescent="0.15">
      <c r="A9" s="71" t="s">
        <v>11</v>
      </c>
      <c r="B9" s="128">
        <v>0.4375</v>
      </c>
      <c r="C9" s="68" t="str">
        <f>低学年31!D25</f>
        <v>波崎太田ＦＣ</v>
      </c>
      <c r="D9" s="72" t="s">
        <v>137</v>
      </c>
      <c r="E9" s="70" t="str">
        <f>低学年31!D27</f>
        <v>大野SSS</v>
      </c>
      <c r="F9" s="71" t="str">
        <f>C10</f>
        <v>土合ＦＣ</v>
      </c>
      <c r="G9" s="71" t="str">
        <f>E10</f>
        <v>豊郷SSS</v>
      </c>
      <c r="H9" s="73"/>
      <c r="I9" s="129"/>
    </row>
    <row r="10" spans="1:9" s="69" customFormat="1" ht="24.95" customHeight="1" x14ac:dyDescent="0.15">
      <c r="A10" s="71" t="s">
        <v>12</v>
      </c>
      <c r="B10" s="128">
        <v>0.46875</v>
      </c>
      <c r="C10" s="69" t="str">
        <f>低学年31!D33</f>
        <v>土合ＦＣ</v>
      </c>
      <c r="D10" s="72" t="s">
        <v>137</v>
      </c>
      <c r="E10" s="69" t="str">
        <f>低学年31!D35</f>
        <v>豊郷SSS</v>
      </c>
      <c r="F10" s="71" t="str">
        <f>C9</f>
        <v>波崎太田ＦＣ</v>
      </c>
      <c r="G10" s="71" t="str">
        <f>E9</f>
        <v>大野SSS</v>
      </c>
      <c r="H10" s="73"/>
      <c r="I10" s="129"/>
    </row>
    <row r="11" spans="1:9" s="69" customFormat="1" ht="24.95" customHeight="1" x14ac:dyDescent="0.15">
      <c r="A11" s="71" t="s">
        <v>13</v>
      </c>
      <c r="B11" s="128">
        <v>0.5</v>
      </c>
      <c r="C11" s="68" t="s">
        <v>51</v>
      </c>
      <c r="D11" s="72" t="s">
        <v>137</v>
      </c>
      <c r="E11" s="70" t="s">
        <v>52</v>
      </c>
      <c r="F11" s="71" t="str">
        <f>C12</f>
        <v>Ａ②勝</v>
      </c>
      <c r="G11" s="71" t="str">
        <f>E12</f>
        <v>Ｂ②勝</v>
      </c>
      <c r="H11" s="73"/>
      <c r="I11" s="129"/>
    </row>
    <row r="12" spans="1:9" s="69" customFormat="1" ht="24.95" customHeight="1" x14ac:dyDescent="0.15">
      <c r="A12" s="71" t="s">
        <v>14</v>
      </c>
      <c r="B12" s="128">
        <v>0.53125</v>
      </c>
      <c r="C12" s="68" t="s">
        <v>254</v>
      </c>
      <c r="D12" s="72" t="s">
        <v>137</v>
      </c>
      <c r="E12" s="70" t="s">
        <v>54</v>
      </c>
      <c r="F12" s="71" t="str">
        <f>C11</f>
        <v>Ａ①勝</v>
      </c>
      <c r="G12" s="71" t="str">
        <f>E11</f>
        <v>Ｂ①勝</v>
      </c>
      <c r="H12" s="73"/>
      <c r="I12" s="129"/>
    </row>
    <row r="13" spans="1:9" s="69" customFormat="1" ht="24.95" customHeight="1" x14ac:dyDescent="0.15">
      <c r="A13" s="71" t="s">
        <v>18</v>
      </c>
      <c r="B13" s="128">
        <v>0.5625</v>
      </c>
      <c r="C13" s="68" t="s">
        <v>55</v>
      </c>
      <c r="D13" s="72" t="s">
        <v>137</v>
      </c>
      <c r="E13" s="70" t="s">
        <v>57</v>
      </c>
      <c r="F13" s="71" t="str">
        <f>C14</f>
        <v>Ａ④勝</v>
      </c>
      <c r="G13" s="71" t="str">
        <f>E14</f>
        <v>Ｂ④勝</v>
      </c>
      <c r="H13" s="73"/>
      <c r="I13" s="129"/>
    </row>
    <row r="14" spans="1:9" s="69" customFormat="1" ht="24.95" customHeight="1" x14ac:dyDescent="0.15">
      <c r="A14" s="71" t="s">
        <v>19</v>
      </c>
      <c r="B14" s="128">
        <v>0.59375</v>
      </c>
      <c r="C14" s="68" t="s">
        <v>56</v>
      </c>
      <c r="D14" s="72" t="s">
        <v>137</v>
      </c>
      <c r="E14" s="70" t="s">
        <v>58</v>
      </c>
      <c r="F14" s="71" t="str">
        <f>C13</f>
        <v>Ａ③勝</v>
      </c>
      <c r="G14" s="71" t="str">
        <f>E13</f>
        <v>Ｂ③勝</v>
      </c>
      <c r="H14" s="73"/>
      <c r="I14" s="129"/>
    </row>
    <row r="15" spans="1:9" ht="24.95" customHeight="1" x14ac:dyDescent="0.15"/>
    <row r="16" spans="1:9" ht="24.95" customHeight="1" x14ac:dyDescent="0.15">
      <c r="A16" s="175" t="s">
        <v>302</v>
      </c>
      <c r="B16" s="175"/>
      <c r="C16" s="175" t="s">
        <v>7</v>
      </c>
      <c r="D16" s="175"/>
      <c r="E16" s="175"/>
      <c r="F16" s="176" t="s">
        <v>8</v>
      </c>
      <c r="G16" s="177"/>
      <c r="H16" s="126"/>
      <c r="I16" s="127"/>
    </row>
    <row r="17" spans="1:9" ht="24.95" customHeight="1" x14ac:dyDescent="0.15">
      <c r="A17" s="71" t="s">
        <v>9</v>
      </c>
      <c r="B17" s="128">
        <v>0.375</v>
      </c>
      <c r="C17" s="68" t="str">
        <f>低学年31!D10</f>
        <v>軽野東SSS</v>
      </c>
      <c r="D17" s="72" t="s">
        <v>137</v>
      </c>
      <c r="E17" s="70" t="str">
        <f>低学年31!D12</f>
        <v>鉾田SSS</v>
      </c>
      <c r="F17" s="71" t="str">
        <f>C18</f>
        <v>鹿島SSS</v>
      </c>
      <c r="G17" s="71" t="str">
        <f>E18</f>
        <v>FCドルフィン大洋S</v>
      </c>
      <c r="H17" s="73"/>
      <c r="I17" s="129"/>
    </row>
    <row r="18" spans="1:9" ht="24.95" customHeight="1" x14ac:dyDescent="0.15">
      <c r="A18" s="71" t="s">
        <v>10</v>
      </c>
      <c r="B18" s="128">
        <v>0.40625</v>
      </c>
      <c r="C18" s="68" t="str">
        <f>低学年31!D18</f>
        <v>鹿島SSS</v>
      </c>
      <c r="D18" s="72" t="s">
        <v>137</v>
      </c>
      <c r="E18" s="70" t="str">
        <f>低学年31!D20</f>
        <v>FCドルフィン大洋S</v>
      </c>
      <c r="F18" s="71" t="str">
        <f>C17</f>
        <v>軽野東SSS</v>
      </c>
      <c r="G18" s="71" t="str">
        <f>E17</f>
        <v>鉾田SSS</v>
      </c>
      <c r="H18" s="73"/>
      <c r="I18" s="129"/>
    </row>
    <row r="19" spans="1:9" ht="24.95" customHeight="1" x14ac:dyDescent="0.15">
      <c r="A19" s="71" t="s">
        <v>11</v>
      </c>
      <c r="B19" s="128">
        <v>0.4375</v>
      </c>
      <c r="C19" s="68" t="str">
        <f>低学年31!D29</f>
        <v>三笠小SSS</v>
      </c>
      <c r="D19" s="72" t="s">
        <v>137</v>
      </c>
      <c r="E19" s="70" t="str">
        <f>低学年31!D31</f>
        <v>青柳EFC SS</v>
      </c>
      <c r="F19" s="71" t="str">
        <f>C20</f>
        <v>延方SS</v>
      </c>
      <c r="G19" s="71" t="str">
        <f>E20</f>
        <v>玉造FC</v>
      </c>
      <c r="H19" s="73"/>
      <c r="I19" s="129"/>
    </row>
    <row r="20" spans="1:9" ht="24.95" customHeight="1" x14ac:dyDescent="0.15">
      <c r="A20" s="71" t="s">
        <v>12</v>
      </c>
      <c r="B20" s="128">
        <v>0.46875</v>
      </c>
      <c r="C20" s="73" t="str">
        <f>低学年31!D37</f>
        <v>延方SS</v>
      </c>
      <c r="D20" s="72" t="s">
        <v>137</v>
      </c>
      <c r="E20" s="74" t="str">
        <f>低学年31!D39</f>
        <v>玉造FC</v>
      </c>
      <c r="F20" s="71" t="str">
        <f>C19</f>
        <v>三笠小SSS</v>
      </c>
      <c r="G20" s="71" t="str">
        <f>E19</f>
        <v>青柳EFC SS</v>
      </c>
      <c r="H20" s="73"/>
      <c r="I20" s="129"/>
    </row>
    <row r="21" spans="1:9" ht="24.95" customHeight="1" x14ac:dyDescent="0.15">
      <c r="A21" s="71" t="s">
        <v>13</v>
      </c>
      <c r="B21" s="128">
        <v>0.5</v>
      </c>
      <c r="C21" s="68" t="s">
        <v>59</v>
      </c>
      <c r="D21" s="72" t="s">
        <v>137</v>
      </c>
      <c r="E21" s="70" t="s">
        <v>63</v>
      </c>
      <c r="F21" s="71" t="str">
        <f>C22</f>
        <v>Ａ②負</v>
      </c>
      <c r="G21" s="71" t="str">
        <f>E22</f>
        <v>Ｂ②負</v>
      </c>
      <c r="H21" s="73"/>
      <c r="I21" s="129"/>
    </row>
    <row r="22" spans="1:9" ht="24.95" customHeight="1" x14ac:dyDescent="0.15">
      <c r="A22" s="71" t="s">
        <v>14</v>
      </c>
      <c r="B22" s="128">
        <v>0.53125</v>
      </c>
      <c r="C22" s="68" t="s">
        <v>60</v>
      </c>
      <c r="D22" s="72" t="s">
        <v>137</v>
      </c>
      <c r="E22" s="70" t="s">
        <v>64</v>
      </c>
      <c r="F22" s="71" t="str">
        <f>C21</f>
        <v>Ａ①負</v>
      </c>
      <c r="G22" s="71" t="str">
        <f>E21</f>
        <v>Ｂ①負</v>
      </c>
      <c r="H22" s="73"/>
      <c r="I22" s="129"/>
    </row>
    <row r="23" spans="1:9" s="69" customFormat="1" ht="24.95" customHeight="1" x14ac:dyDescent="0.15">
      <c r="A23" s="71" t="s">
        <v>18</v>
      </c>
      <c r="B23" s="128">
        <v>0.5625</v>
      </c>
      <c r="C23" s="68" t="s">
        <v>61</v>
      </c>
      <c r="D23" s="72" t="s">
        <v>137</v>
      </c>
      <c r="E23" s="70" t="s">
        <v>65</v>
      </c>
      <c r="F23" s="71" t="str">
        <f>C24</f>
        <v>Ａ④負</v>
      </c>
      <c r="G23" s="71" t="str">
        <f>E24</f>
        <v>Ｂ④負</v>
      </c>
      <c r="H23" s="73"/>
      <c r="I23" s="129"/>
    </row>
    <row r="24" spans="1:9" s="69" customFormat="1" ht="24.95" customHeight="1" x14ac:dyDescent="0.15">
      <c r="A24" s="71" t="s">
        <v>19</v>
      </c>
      <c r="B24" s="128">
        <v>0.59375</v>
      </c>
      <c r="C24" s="68" t="s">
        <v>62</v>
      </c>
      <c r="D24" s="72" t="s">
        <v>137</v>
      </c>
      <c r="E24" s="70" t="s">
        <v>66</v>
      </c>
      <c r="F24" s="71" t="str">
        <f>C23</f>
        <v>Ａ③負</v>
      </c>
      <c r="G24" s="71" t="str">
        <f>E23</f>
        <v>Ｂ③負</v>
      </c>
      <c r="H24" s="73"/>
      <c r="I24" s="129"/>
    </row>
    <row r="25" spans="1:9" ht="24.95" customHeight="1" x14ac:dyDescent="0.15"/>
    <row r="26" spans="1:9" ht="24.95" customHeight="1" x14ac:dyDescent="0.15">
      <c r="A26" s="175" t="s">
        <v>303</v>
      </c>
      <c r="B26" s="175"/>
      <c r="C26" s="175" t="s">
        <v>7</v>
      </c>
      <c r="D26" s="175"/>
      <c r="E26" s="175"/>
      <c r="F26" s="176" t="s">
        <v>8</v>
      </c>
      <c r="G26" s="177"/>
      <c r="H26" s="126"/>
      <c r="I26" s="127"/>
    </row>
    <row r="27" spans="1:9" ht="24.95" customHeight="1" x14ac:dyDescent="0.15">
      <c r="A27" s="71" t="s">
        <v>9</v>
      </c>
      <c r="B27" s="128">
        <v>0.375</v>
      </c>
      <c r="C27" s="68" t="str">
        <f>低学年31!P6</f>
        <v>大野原SSS</v>
      </c>
      <c r="D27" s="72" t="s">
        <v>137</v>
      </c>
      <c r="E27" s="70" t="str">
        <f>低学年31!P8</f>
        <v>鹿島アントラーズジュニア</v>
      </c>
      <c r="F27" s="71" t="str">
        <f>C28</f>
        <v>息栖SSS</v>
      </c>
      <c r="G27" s="71" t="str">
        <f>E28</f>
        <v>鉢形SSS</v>
      </c>
      <c r="H27" s="73"/>
      <c r="I27" s="129"/>
    </row>
    <row r="28" spans="1:9" ht="24.95" customHeight="1" x14ac:dyDescent="0.15">
      <c r="A28" s="71" t="s">
        <v>10</v>
      </c>
      <c r="B28" s="128">
        <v>0.40625</v>
      </c>
      <c r="C28" s="68" t="str">
        <f>低学年31!P15</f>
        <v>息栖SSS</v>
      </c>
      <c r="D28" s="72" t="s">
        <v>137</v>
      </c>
      <c r="E28" s="70" t="str">
        <f>低学年31!P17</f>
        <v>鉢形SSS</v>
      </c>
      <c r="F28" s="71" t="str">
        <f>C27</f>
        <v>大野原SSS</v>
      </c>
      <c r="G28" s="71" t="str">
        <f>E27</f>
        <v>鹿島アントラーズジュニア</v>
      </c>
      <c r="H28" s="73"/>
      <c r="I28" s="129"/>
    </row>
    <row r="29" spans="1:9" ht="24.95" customHeight="1" x14ac:dyDescent="0.15">
      <c r="A29" s="71" t="s">
        <v>11</v>
      </c>
      <c r="B29" s="128">
        <v>0.4375</v>
      </c>
      <c r="C29" s="68" t="str">
        <f>C27</f>
        <v>大野原SSS</v>
      </c>
      <c r="D29" s="72" t="s">
        <v>137</v>
      </c>
      <c r="E29" s="70" t="str">
        <f>低学年31!P10</f>
        <v>牛堀SSS</v>
      </c>
      <c r="F29" s="71" t="str">
        <f>C30</f>
        <v>息栖SSS</v>
      </c>
      <c r="G29" s="71" t="str">
        <f>E30</f>
        <v>津知・潮来</v>
      </c>
      <c r="H29" s="73"/>
      <c r="I29" s="129"/>
    </row>
    <row r="30" spans="1:9" ht="24.95" customHeight="1" x14ac:dyDescent="0.15">
      <c r="A30" s="71" t="s">
        <v>12</v>
      </c>
      <c r="B30" s="128">
        <v>0.46875</v>
      </c>
      <c r="C30" s="68" t="str">
        <f>C28</f>
        <v>息栖SSS</v>
      </c>
      <c r="D30" s="72" t="s">
        <v>137</v>
      </c>
      <c r="E30" s="70" t="str">
        <f>低学年31!P19</f>
        <v>津知・潮来</v>
      </c>
      <c r="F30" s="71" t="str">
        <f>C29</f>
        <v>大野原SSS</v>
      </c>
      <c r="G30" s="71" t="str">
        <f>E29</f>
        <v>牛堀SSS</v>
      </c>
      <c r="H30" s="73"/>
      <c r="I30" s="129"/>
    </row>
    <row r="31" spans="1:9" ht="24.95" customHeight="1" x14ac:dyDescent="0.15">
      <c r="A31" s="71" t="s">
        <v>13</v>
      </c>
      <c r="B31" s="128">
        <v>0.5</v>
      </c>
      <c r="C31" s="68" t="str">
        <f>E27</f>
        <v>鹿島アントラーズジュニア</v>
      </c>
      <c r="D31" s="72" t="s">
        <v>137</v>
      </c>
      <c r="E31" s="70" t="str">
        <f>E29</f>
        <v>牛堀SSS</v>
      </c>
      <c r="F31" s="71" t="str">
        <f>C32</f>
        <v>鉢形SSS</v>
      </c>
      <c r="G31" s="71" t="str">
        <f>E32</f>
        <v>津知・潮来</v>
      </c>
      <c r="H31" s="73"/>
      <c r="I31" s="129"/>
    </row>
    <row r="32" spans="1:9" ht="24.95" customHeight="1" x14ac:dyDescent="0.15">
      <c r="A32" s="71" t="s">
        <v>14</v>
      </c>
      <c r="B32" s="128">
        <v>0.53125</v>
      </c>
      <c r="C32" s="68" t="str">
        <f>E28</f>
        <v>鉢形SSS</v>
      </c>
      <c r="D32" s="72" t="s">
        <v>137</v>
      </c>
      <c r="E32" s="70" t="str">
        <f>E30</f>
        <v>津知・潮来</v>
      </c>
      <c r="F32" s="71" t="str">
        <f>C31</f>
        <v>鹿島アントラーズジュニア</v>
      </c>
      <c r="G32" s="71" t="str">
        <f>E31</f>
        <v>牛堀SSS</v>
      </c>
      <c r="H32" s="73"/>
      <c r="I32" s="129"/>
    </row>
    <row r="33" spans="1:9" s="69" customFormat="1" ht="24.95" customHeight="1" x14ac:dyDescent="0.15">
      <c r="A33" s="130"/>
      <c r="B33" s="131"/>
      <c r="C33" s="130"/>
      <c r="D33" s="130"/>
      <c r="E33" s="130"/>
      <c r="F33" s="130"/>
      <c r="G33" s="130"/>
      <c r="H33" s="129"/>
      <c r="I33" s="129"/>
    </row>
    <row r="34" spans="1:9" ht="24.95" customHeight="1" x14ac:dyDescent="0.15">
      <c r="B34" s="132"/>
    </row>
    <row r="35" spans="1:9" ht="24.95" customHeight="1" x14ac:dyDescent="0.15">
      <c r="A35" s="175" t="s">
        <v>304</v>
      </c>
      <c r="B35" s="175"/>
      <c r="C35" s="175" t="s">
        <v>7</v>
      </c>
      <c r="D35" s="175"/>
      <c r="E35" s="175"/>
      <c r="F35" s="176" t="s">
        <v>8</v>
      </c>
      <c r="G35" s="177"/>
      <c r="H35" s="126"/>
      <c r="I35" s="127"/>
    </row>
    <row r="36" spans="1:9" s="69" customFormat="1" ht="24.95" customHeight="1" x14ac:dyDescent="0.15">
      <c r="A36" s="71" t="s">
        <v>9</v>
      </c>
      <c r="B36" s="128">
        <v>0.375</v>
      </c>
      <c r="C36" s="68" t="str">
        <f>低学年31!P25</f>
        <v>軽野SSS</v>
      </c>
      <c r="D36" s="72" t="s">
        <v>137</v>
      </c>
      <c r="E36" s="70" t="str">
        <f>低学年31!P27</f>
        <v>平井SSS</v>
      </c>
      <c r="F36" s="71" t="str">
        <f>C37</f>
        <v>FC波崎</v>
      </c>
      <c r="G36" s="71" t="str">
        <f>E37</f>
        <v>高松小SSS</v>
      </c>
      <c r="H36" s="73"/>
      <c r="I36" s="129"/>
    </row>
    <row r="37" spans="1:9" s="69" customFormat="1" ht="24.95" customHeight="1" x14ac:dyDescent="0.15">
      <c r="A37" s="71" t="s">
        <v>10</v>
      </c>
      <c r="B37" s="128">
        <v>0.40625</v>
      </c>
      <c r="C37" s="68" t="str">
        <f>低学年31!P35</f>
        <v>FC波崎</v>
      </c>
      <c r="D37" s="72" t="s">
        <v>137</v>
      </c>
      <c r="E37" s="70" t="str">
        <f>低学年31!P37</f>
        <v>高松小SSS</v>
      </c>
      <c r="F37" s="71" t="str">
        <f>C36</f>
        <v>軽野SSS</v>
      </c>
      <c r="G37" s="71" t="str">
        <f>E36</f>
        <v>平井SSS</v>
      </c>
      <c r="H37" s="73"/>
      <c r="I37" s="129"/>
    </row>
    <row r="38" spans="1:9" s="69" customFormat="1" ht="24.95" customHeight="1" x14ac:dyDescent="0.15">
      <c r="A38" s="71" t="s">
        <v>11</v>
      </c>
      <c r="B38" s="128">
        <v>0.4375</v>
      </c>
      <c r="C38" s="69" t="str">
        <f>低学年時間31!C36</f>
        <v>軽野SSS</v>
      </c>
      <c r="D38" s="72" t="s">
        <v>137</v>
      </c>
      <c r="E38" s="69" t="str">
        <f>低学年31!P29</f>
        <v>日の出SSS</v>
      </c>
      <c r="F38" s="71" t="str">
        <f>C39</f>
        <v>旭SSS</v>
      </c>
      <c r="G38" s="71" t="str">
        <f>E39</f>
        <v>FC麻生</v>
      </c>
      <c r="H38" s="73"/>
      <c r="I38" s="129"/>
    </row>
    <row r="39" spans="1:9" s="69" customFormat="1" ht="24.95" customHeight="1" x14ac:dyDescent="0.15">
      <c r="A39" s="71" t="s">
        <v>12</v>
      </c>
      <c r="B39" s="128">
        <v>0.46875</v>
      </c>
      <c r="C39" s="68" t="str">
        <f>低学年31!P39</f>
        <v>旭SSS</v>
      </c>
      <c r="D39" s="72" t="s">
        <v>137</v>
      </c>
      <c r="E39" s="70" t="str">
        <f>低学年31!P41</f>
        <v>FC麻生</v>
      </c>
      <c r="F39" s="71" t="str">
        <f>C38</f>
        <v>軽野SSS</v>
      </c>
      <c r="G39" s="71" t="str">
        <f>E38</f>
        <v>日の出SSS</v>
      </c>
      <c r="H39" s="73"/>
      <c r="I39" s="129"/>
    </row>
    <row r="40" spans="1:9" s="69" customFormat="1" ht="24.95" customHeight="1" x14ac:dyDescent="0.15">
      <c r="A40" s="71" t="s">
        <v>13</v>
      </c>
      <c r="B40" s="128">
        <v>0.5</v>
      </c>
      <c r="C40" s="68" t="str">
        <f>E36</f>
        <v>平井SSS</v>
      </c>
      <c r="D40" s="72" t="s">
        <v>137</v>
      </c>
      <c r="E40" s="70" t="str">
        <f>E38</f>
        <v>日の出SSS</v>
      </c>
      <c r="F40" s="71" t="str">
        <f>C42</f>
        <v>D②負</v>
      </c>
      <c r="G40" s="71" t="str">
        <f>E42</f>
        <v>D④負</v>
      </c>
      <c r="H40" s="73"/>
      <c r="I40" s="129"/>
    </row>
    <row r="41" spans="1:9" s="69" customFormat="1" ht="24.95" customHeight="1" x14ac:dyDescent="0.15">
      <c r="A41" s="71" t="s">
        <v>14</v>
      </c>
      <c r="B41" s="128">
        <v>0.53125</v>
      </c>
      <c r="C41" s="136" t="s">
        <v>361</v>
      </c>
      <c r="D41" s="72" t="s">
        <v>137</v>
      </c>
      <c r="E41" s="137" t="s">
        <v>362</v>
      </c>
      <c r="F41" s="71" t="str">
        <f>C40</f>
        <v>平井SSS</v>
      </c>
      <c r="G41" s="71" t="str">
        <f>E40</f>
        <v>日の出SSS</v>
      </c>
      <c r="H41" s="73"/>
      <c r="I41" s="129"/>
    </row>
    <row r="42" spans="1:9" s="69" customFormat="1" ht="24.95" customHeight="1" x14ac:dyDescent="0.15">
      <c r="A42" s="71" t="s">
        <v>364</v>
      </c>
      <c r="B42" s="128">
        <v>0.59375</v>
      </c>
      <c r="C42" s="136" t="s">
        <v>365</v>
      </c>
      <c r="D42" s="72" t="s">
        <v>367</v>
      </c>
      <c r="E42" s="137" t="s">
        <v>366</v>
      </c>
      <c r="F42" s="71" t="str">
        <f>C41</f>
        <v>D②勝</v>
      </c>
      <c r="G42" s="71" t="str">
        <f>E41</f>
        <v>D④勝</v>
      </c>
      <c r="H42" s="129"/>
      <c r="I42" s="129"/>
    </row>
    <row r="43" spans="1:9" s="69" customFormat="1" ht="24.95" customHeight="1" x14ac:dyDescent="0.15">
      <c r="A43" s="129"/>
      <c r="B43" s="133"/>
      <c r="C43" s="129"/>
      <c r="D43" s="129"/>
      <c r="E43" s="129"/>
      <c r="F43" s="129"/>
      <c r="G43" s="129"/>
      <c r="H43" s="129"/>
      <c r="I43" s="129"/>
    </row>
    <row r="44" spans="1:9" ht="24.95" customHeight="1" x14ac:dyDescent="0.15"/>
  </sheetData>
  <mergeCells count="13">
    <mergeCell ref="A26:B26"/>
    <mergeCell ref="C26:E26"/>
    <mergeCell ref="F26:G26"/>
    <mergeCell ref="A35:B35"/>
    <mergeCell ref="C35:E35"/>
    <mergeCell ref="F35:G35"/>
    <mergeCell ref="A2:G2"/>
    <mergeCell ref="A6:B6"/>
    <mergeCell ref="C6:E6"/>
    <mergeCell ref="F6:G6"/>
    <mergeCell ref="A16:B16"/>
    <mergeCell ref="C16:E16"/>
    <mergeCell ref="F16:G16"/>
  </mergeCells>
  <phoneticPr fontId="2"/>
  <pageMargins left="0.78740157480314965" right="0.19685039370078741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抽選会要領</vt:lpstr>
      <vt:lpstr>各チーム（高)32</vt:lpstr>
      <vt:lpstr>高学年32</vt:lpstr>
      <vt:lpstr>高学年時間32</vt:lpstr>
      <vt:lpstr>各チーム(低)32</vt:lpstr>
      <vt:lpstr>低学年32</vt:lpstr>
      <vt:lpstr>各チーム(低)31</vt:lpstr>
      <vt:lpstr>低学年31</vt:lpstr>
      <vt:lpstr>低学年時間31</vt:lpstr>
      <vt:lpstr>決勝トーナメント</vt:lpstr>
      <vt:lpstr>低学年時間32</vt:lpstr>
      <vt:lpstr>各チーム(高)30</vt:lpstr>
      <vt:lpstr>高学年30</vt:lpstr>
      <vt:lpstr>高学年時間30</vt:lpstr>
      <vt:lpstr>'各チーム(高)30'!Print_Area</vt:lpstr>
      <vt:lpstr>'各チーム（高)32'!Print_Area</vt:lpstr>
      <vt:lpstr>'各チーム(低)31'!Print_Area</vt:lpstr>
      <vt:lpstr>'各チーム(低)32'!Print_Area</vt:lpstr>
      <vt:lpstr>決勝トーナメント!Print_Area</vt:lpstr>
      <vt:lpstr>高学年30!Print_Area</vt:lpstr>
      <vt:lpstr>高学年32!Print_Area</vt:lpstr>
      <vt:lpstr>高学年時間30!Print_Area</vt:lpstr>
      <vt:lpstr>高学年時間32!Print_Area</vt:lpstr>
      <vt:lpstr>低学年31!Print_Area</vt:lpstr>
      <vt:lpstr>低学年32!Print_Area</vt:lpstr>
      <vt:lpstr>低学年時間31!Print_Area</vt:lpstr>
      <vt:lpstr>低学年時間32!Print_Area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mogi</dc:creator>
  <cp:lastModifiedBy>掛田和久</cp:lastModifiedBy>
  <cp:lastPrinted>2018-01-09T20:42:12Z</cp:lastPrinted>
  <dcterms:created xsi:type="dcterms:W3CDTF">2005-01-23T10:11:54Z</dcterms:created>
  <dcterms:modified xsi:type="dcterms:W3CDTF">2018-01-11T17:12:41Z</dcterms:modified>
</cp:coreProperties>
</file>